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APE 2023\INICIATIVA LEY DE PRESUPUESTO DE EGRESOS 2023\ANEXO LEY DE EGRESOS 1-40\"/>
    </mc:Choice>
  </mc:AlternateContent>
  <bookViews>
    <workbookView xWindow="0" yWindow="0" windowWidth="13620" windowHeight="9135" activeTab="7"/>
  </bookViews>
  <sheets>
    <sheet name="CONAC 35 A" sheetId="1" r:id="rId1"/>
    <sheet name="CONAC 35 B" sheetId="2" r:id="rId2"/>
    <sheet name="CONAC 35C R" sheetId="3" r:id="rId3"/>
    <sheet name="CONAC 35 C E" sheetId="4" r:id="rId4"/>
    <sheet name="CONAC 35 C S" sheetId="5" r:id="rId5"/>
    <sheet name="CONAC 35 D" sheetId="6" r:id="rId6"/>
    <sheet name="CONAC 35 E" sheetId="7" r:id="rId7"/>
    <sheet name="CONAC 35 F" sheetId="8" r:id="rId8"/>
  </sheets>
  <definedNames>
    <definedName name="_xlnm.Print_Area" localSheetId="0">'CONAC 35 A'!$A$1:$B$82</definedName>
    <definedName name="_xlnm.Print_Area" localSheetId="1">'CONAC 35 B'!$A$1:$B$16</definedName>
    <definedName name="_xlnm.Print_Area" localSheetId="3">'CONAC 35 C E'!$A$1:$B$15</definedName>
    <definedName name="_xlnm.Print_Area" localSheetId="4">'CONAC 35 C S'!$A$1:$B$18</definedName>
    <definedName name="_xlnm.Print_Area" localSheetId="5">'CONAC 35 D'!$A$1:$B$43</definedName>
    <definedName name="_xlnm.Print_Area" localSheetId="6">'CONAC 35 E'!$A$1:$B$41</definedName>
    <definedName name="_xlnm.Print_Area" localSheetId="7">'CONAC 35 F'!$A$1:$B$57</definedName>
    <definedName name="_xlnm.Print_Area" localSheetId="2">'CONAC 35C R'!$A$1:$B$36</definedName>
    <definedName name="_xlnm.Database" localSheetId="0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2">#REF!</definedName>
    <definedName name="_xlnm.Database">#REF!</definedName>
    <definedName name="_xlnm.Print_Titles" localSheetId="0">'CONAC 35 A'!$1:$9</definedName>
    <definedName name="_xlnm.Print_Titles" localSheetId="5">'CONAC 35 D'!$1:$9</definedName>
    <definedName name="_xlnm.Print_Titles" localSheetId="6">'CONAC 35 E'!$1:$9</definedName>
    <definedName name="_xlnm.Print_Titles" localSheetId="7">'CONAC 35 F'!$1:$9</definedName>
    <definedName name="_xlnm.Print_Titles" localSheetId="2">'CONAC 35C R'!$1:$9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7" i="8" l="1"/>
  <c r="B70" i="1" l="1"/>
  <c r="B38" i="1" l="1"/>
  <c r="B62" i="1"/>
  <c r="B35" i="7" l="1"/>
  <c r="B30" i="7"/>
  <c r="B27" i="7"/>
  <c r="B23" i="7"/>
  <c r="B14" i="7"/>
  <c r="B11" i="7"/>
  <c r="B37" i="6"/>
  <c r="B27" i="6"/>
  <c r="B19" i="6"/>
  <c r="B10" i="6"/>
  <c r="B18" i="5"/>
  <c r="B15" i="4"/>
  <c r="B36" i="3"/>
  <c r="B16" i="2"/>
  <c r="B74" i="1"/>
  <c r="B58" i="1"/>
  <c r="B48" i="1"/>
  <c r="B28" i="1"/>
  <c r="B18" i="1"/>
  <c r="B10" i="1"/>
  <c r="B10" i="7" l="1"/>
  <c r="B43" i="6"/>
  <c r="B82" i="1"/>
  <c r="B41" i="7" l="1"/>
</calcChain>
</file>

<file path=xl/sharedStrings.xml><?xml version="1.0" encoding="utf-8"?>
<sst xmlns="http://schemas.openxmlformats.org/spreadsheetml/2006/main" count="294" uniqueCount="232">
  <si>
    <t>A N E X O 35 A</t>
  </si>
  <si>
    <t>Poder Ejecutivo del Estado  de Campeche</t>
  </si>
  <si>
    <t>Estado Analítico del Presupuesto de Egresos</t>
  </si>
  <si>
    <t>Clasificación Por Objeto del Gasto (Capitulo y Concepto)</t>
  </si>
  <si>
    <t>(PESOS)</t>
  </si>
  <si>
    <t xml:space="preserve">CONCEPTO </t>
  </si>
  <si>
    <t>IMPORTE</t>
  </si>
  <si>
    <t>SERVICIOS PERSONALES</t>
  </si>
  <si>
    <t>REMUNERACIONES ADICIONALES Y ESPECIALES</t>
  </si>
  <si>
    <t>SEGURIDAD SOCIAL</t>
  </si>
  <si>
    <t>PREVISIONES</t>
  </si>
  <si>
    <t>MATERIALES Y SUMINISTROS</t>
  </si>
  <si>
    <t>ALIMENTOS Y UTENSILIOS</t>
  </si>
  <si>
    <t>MATERIALES Y ARTICULOS DE CONSTRUCCION Y DE REPARACIÓN</t>
  </si>
  <si>
    <t>COMBUSTIBLES, LUBRICANTES Y ADITIVOS</t>
  </si>
  <si>
    <t>MATERIALES Y SUMINISTROS PARA SEGURIDAD</t>
  </si>
  <si>
    <t>HERRAMIENTAS, REFACCIONES Y ACCESORIOS MENORES</t>
  </si>
  <si>
    <t>SERVICIOS GENERALES</t>
  </si>
  <si>
    <t>SERVICIOS DE ARRENDAMIENTO</t>
  </si>
  <si>
    <t>SERVICIOS FINANCIEROS, BANCARIOS Y COMERCIALES</t>
  </si>
  <si>
    <t>SERVICIOS OFICIALES</t>
  </si>
  <si>
    <t>OTROS SERVICIOS GENERALES</t>
  </si>
  <si>
    <t>TRANSFERENCIAS, ASIGNACIONES, SUBSIDIOS Y OTRAS AYUDAS</t>
  </si>
  <si>
    <t>SUBSIDIOS Y SUBVENCIONES</t>
  </si>
  <si>
    <t>AYUDAS SOCIALES</t>
  </si>
  <si>
    <t>PENSIONES Y JUBILACIONES</t>
  </si>
  <si>
    <t>TRANSFERENCIAS A LA SEGURIDAD SOCIAL</t>
  </si>
  <si>
    <t>DONATIVOS</t>
  </si>
  <si>
    <t>TRANSFERENCIAS AL EXTERIOR</t>
  </si>
  <si>
    <t>BIENES MUEBLES, INMUEBLES E INTANGIBLES</t>
  </si>
  <si>
    <t>MOBILIARIO Y EQUIPO EDUCACIONAL Y RECREATIVO</t>
  </si>
  <si>
    <t>EQUIPO DE DEFENSA Y SEGURIDAD</t>
  </si>
  <si>
    <t>MAQUINARIA, OTROS EQUIPOS Y HERRAMIENTAS</t>
  </si>
  <si>
    <t>BIENES INMUEBLES</t>
  </si>
  <si>
    <t>ACTIVOS INTANGIBLES</t>
  </si>
  <si>
    <t>PROYECTOS PRODUCTIVOS Y ACCIONES DE FOMENTO</t>
  </si>
  <si>
    <t>INVERSIONES FINANCIERAS Y OTRAS PROVISIONES</t>
  </si>
  <si>
    <t>INVERSIONES PARA EL FOMENTO DE ACTIVIDADES PRODUCTIVAS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</si>
  <si>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</si>
  <si>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</si>
  <si>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</si>
  <si>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</si>
  <si>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</si>
  <si>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</si>
  <si>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</si>
  <si>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</si>
  <si>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</si>
  <si>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</si>
  <si>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</si>
  <si>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</si>
  <si>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</si>
  <si>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</si>
  <si>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</si>
  <si>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</t>
  </si>
  <si>
    <t>A N E X O 35 B</t>
  </si>
  <si>
    <t>Clasificación Económica (por Tipo de Gasto)</t>
  </si>
  <si>
    <t>GASTO CORRIENTE</t>
  </si>
  <si>
    <t>GASTO DE CAPITAL</t>
  </si>
  <si>
    <t>AMORTIZACIÓN DE LA DEUDA Y DISMINUCIÓN DE PASIVOS</t>
  </si>
  <si>
    <t>A N E X O 35 C</t>
  </si>
  <si>
    <t>Clasificación Administrativa (Ramo)</t>
  </si>
  <si>
    <t>CONCEPTO</t>
  </si>
  <si>
    <t>SECRETARÍA DE GOBIERNO</t>
  </si>
  <si>
    <t>SECRETARÍA DE ADMINISTRACIÓN Y FINANZAS</t>
  </si>
  <si>
    <t>SECRETARÍA DE MODERNIZACIÓN ADMINISTRATIVA E INNOVACIÓN GUBERNAMENTAL</t>
  </si>
  <si>
    <t>SECRETARÍA DE EDUCACIÓN</t>
  </si>
  <si>
    <t>SECRETARÍA DE SALUD</t>
  </si>
  <si>
    <t>SECRETARÍA DE DESARROLLO TERRITORIAL, URBANO Y OBRAS PÚBLICAS</t>
  </si>
  <si>
    <t>SECRETARÍA DE DESARROLLO ECONÓMICO</t>
  </si>
  <si>
    <t>SECRETARÍA DE DESARROLLO AGROPECUARIO</t>
  </si>
  <si>
    <t>SECRETARÍA DE BIENESTAR</t>
  </si>
  <si>
    <t>SECRETARÍA DE INCLUSIÓN</t>
  </si>
  <si>
    <t>SECRETARÍA DE MEDIO AMBIENTE, BIODIVERSIDAD, CAMBIO CLIMÁTICO Y ENERGÍA</t>
  </si>
  <si>
    <t>SECRETARÍA DE TURISMO</t>
  </si>
  <si>
    <t>SECRETARÍA DE PROTECCIÓN Y SEGURIDAD CIUDADANA</t>
  </si>
  <si>
    <t>SECRETARÍA DE PROTECCIÓN CIVIL</t>
  </si>
  <si>
    <t>SECRETARÍA DE LA CONTRALORÍA</t>
  </si>
  <si>
    <t>FISCALÍA GENERAL DEL ESTADO DE CAMPECHE</t>
  </si>
  <si>
    <t>PROVISIONES DEL ESTADO</t>
  </si>
  <si>
    <t>DEUDA PÚBLICA</t>
  </si>
  <si>
    <t>PODER LEGISLATIVO</t>
  </si>
  <si>
    <t>PODER JUDICIAL</t>
  </si>
  <si>
    <t>ÓRGANOS AUTÓNOMOS</t>
  </si>
  <si>
    <t>ORGANISMOS PÚBLICOS DESCENTRALIZADOS</t>
  </si>
  <si>
    <t>FIDEICOMISOS PÚBLICOS</t>
  </si>
  <si>
    <t>PARTICIPACIONES Y TRANSFERENCIAS A MUNICIPIOS</t>
  </si>
  <si>
    <t>Clasificación Administrativa (Entidad)</t>
  </si>
  <si>
    <t>PODER EJECUTIVO</t>
  </si>
  <si>
    <t>Clasificación Administrativa (Sector, Subsector)</t>
  </si>
  <si>
    <t>ENTIDADES PARAESTATALES Y FIDEICOMISOS NO EMPRESARIALES Y NO FINANCIEROS</t>
  </si>
  <si>
    <t>INSTITUCIONES PÚBLICAS DE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</si>
  <si>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</si>
  <si>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</si>
  <si>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PARTICIPACION ESTATAL MAYORITARIA</t>
  </si>
  <si>
    <t>ENTIDADES PARAESTATALES EMPRESARIALES FINANCIERAS NO MONETARIAS CON PARTICIPACION ESTATAL MAYORITARIA</t>
  </si>
  <si>
    <t>FIDEICOMISOS FINANCIEROS PUBLICOS CON PARTICIPACION ESTATAL MAYORITARIA</t>
  </si>
  <si>
    <t>A N E X O 35 D</t>
  </si>
  <si>
    <t>Clasificación Funcional (Finalidad y Función)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</si>
  <si>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</si>
  <si>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</si>
  <si>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</si>
  <si>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</si>
  <si>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</si>
  <si>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</si>
  <si>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</si>
  <si>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</si>
  <si>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</si>
  <si>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</si>
  <si>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</si>
  <si>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</si>
  <si>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</si>
  <si>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</si>
  <si>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</si>
  <si>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</si>
  <si>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</si>
  <si>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 COMERCIALES Y LABORALES EN GENERAL</t>
  </si>
  <si>
    <t>AGROPECUARIA, SILVICULTURA, PESCA Y CAZA</t>
  </si>
  <si>
    <t>COMBUSTIBLES  Y ENERGÍA</t>
  </si>
  <si>
    <t>MINERÍA, MANUFACTURAS Y COSTRUCCIÓN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</si>
  <si>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</si>
  <si>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</si>
  <si>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</si>
  <si>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</si>
  <si>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</si>
  <si>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</si>
  <si>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PÚBLICA/COSTO FINANCIERO DE LA DEUDA</t>
  </si>
  <si>
    <t>TRANFERENCIAS, PARTICIPACIONES Y APORTACIONES ENTRE DIFERENTES NIVELES Y ORDENES DE GOBIERNO</t>
  </si>
  <si>
    <t>SANEAMIENTO DEL SISTEMA FINANCIERO</t>
  </si>
  <si>
    <t xml:space="preserve">ADEUDOS DE EJERCICIOS FISCALES </t>
  </si>
  <si>
    <t>A N E X O 35 E</t>
  </si>
  <si>
    <t>Gasto por Categoría Programática</t>
  </si>
  <si>
    <t>PROGRAMAS</t>
  </si>
  <si>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</si>
  <si>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</si>
  <si>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</si>
  <si>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</si>
  <si>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</si>
  <si>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</si>
  <si>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FUNCIONES DE LAS FUERZAS ARMADAS (ÚNICAMENTE GOBIERNO FEDERAL)</t>
  </si>
  <si>
    <t>PROYECTOS DE INVERSIÓN</t>
  </si>
  <si>
    <t>ADMINISTRATIVOS Y DE APOYO</t>
  </si>
  <si>
    <t>APOYO AL PROCESO PRESUPUESTARIO Y PARA MEJORAR LA EFICIENCIA INSTITUCIONAL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</si>
  <si>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</si>
  <si>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</si>
  <si>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</si>
  <si>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</si>
  <si>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</si>
  <si>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APORTACIONES A LA SEGURIDAD SOCIAL</t>
  </si>
  <si>
    <t>APORTACIONES A FONDOS DE ESTABILIZACIÓN</t>
  </si>
  <si>
    <t>APORTACIONES A FONDOS DE INVERSIÓN Y REESTRUCTURA DE PENSIONES</t>
  </si>
  <si>
    <t>PROGRAMAS DE GASTO FEDERALIZADO (GOBIERNO FEDERAL)</t>
  </si>
  <si>
    <t>GASTO FEDERALIZADO</t>
  </si>
  <si>
    <t>PARTICIPACIONES A ENTIDADES FEDERATIVAS Y MUNICIPIOS</t>
  </si>
  <si>
    <t>COSTO FINANCIERO, DEUDA O APOYOS A DEUDORES Y AHORRADORES DE LA BANCA</t>
  </si>
  <si>
    <t>ADEUDOS DE EJERCICIOS FISCALES ANTERIORES</t>
  </si>
  <si>
    <t>A N E X O 35 F</t>
  </si>
  <si>
    <t>Programas y Proyectos de Inversión</t>
  </si>
  <si>
    <t>004 Programa de Protección de la Seguridad Ciudadana y Vial</t>
  </si>
  <si>
    <t>005 Fondo de Aportaciones para el Fortalecimiento de las Entidades Federativas (FAFEF)</t>
  </si>
  <si>
    <t>006 Programa de Inclusión y Cohesión Social</t>
  </si>
  <si>
    <t>008 Fondo de Aportaciones para la Seguridad Pública (FASP)</t>
  </si>
  <si>
    <t>010 Recaudación Hacendaria</t>
  </si>
  <si>
    <t>011 Control del Ejercicio del Gasto Público y Rendición de Cuentas</t>
  </si>
  <si>
    <t>019 Programa de Infraestructura Urbana, Agua Potable y Alcantarillado</t>
  </si>
  <si>
    <t>020 Fondo para Entidades Federativas y Municipios Productores de Hidrocarburos</t>
  </si>
  <si>
    <t>062 Fondo de Aportaciones para Infraestructura Social Municipal (FAISM)</t>
  </si>
  <si>
    <t>REMUNERACIONES AL PERSONAL DE CARÁCTER PERMANENTE</t>
  </si>
  <si>
    <t>REMUNERACIONES AL PERSONAL DE CARÁCTER TRANSITORIO</t>
  </si>
  <si>
    <t>OTRAS PRESTACIONES SOCIALES Y ECONÓMICAS</t>
  </si>
  <si>
    <t>PAGO DE ESTIMULOS A SERVIDORES PÚBLICOS</t>
  </si>
  <si>
    <t>MATERIALES DE ADMINISTRACIÓN, EMISIÓN DE DOCUMENTOS Y ARTÍCULOS OFICIALES</t>
  </si>
  <si>
    <t>MATERIAS PRIMAS Y MATERIALES DE PRODUCCIÓN Y COMERCIALIZACIÓN</t>
  </si>
  <si>
    <t>PRODUCTOS QUÍMICOS, FARMACÉUTICOS Y DE LABORATORIO</t>
  </si>
  <si>
    <t>VESTUARIO, BLANCOS, PRENDAS DE PROTECCIÓN Y ARTÍCULOS DEPORTIVOS</t>
  </si>
  <si>
    <t>SERVICIOS BÁSICOS</t>
  </si>
  <si>
    <t>SERVICIOS PROFESIONALES, CIENTÍFICOS, TÉCNICOS Y OTROS SERVICIOS</t>
  </si>
  <si>
    <t>SERVICIOS DE INSTALACIÓN, REPARACIÓN, MANTENIMIENTO Y CONSERVACIÓN</t>
  </si>
  <si>
    <t>SERVICIOS DE COMUNICACIÓN SOCIAL Y PUBLICIDAD</t>
  </si>
  <si>
    <t>SERVICIOS DE TRASLADO Y VIÁTICOS</t>
  </si>
  <si>
    <t>TRANSFERENCIAS INTERNAS Y ASIGNACIONES AL SECTOR PÚBLICO</t>
  </si>
  <si>
    <t>TRANSFERENCIAS AL RESTO DEL SECTOR PÚBLICO</t>
  </si>
  <si>
    <t>TRANSFERENCIAS A FIDEICOMISOS, MANDATOS Y OTROS ANÁLOGOS</t>
  </si>
  <si>
    <t>MOBILIARIO Y EQUIPO DE ADMINISTRACIÓN</t>
  </si>
  <si>
    <t>EQUIPO E INSTRUMENTAL MÉDICO Y DE LABORATORIO</t>
  </si>
  <si>
    <t>VEHÍCULOS Y EQUIPO DE TRANSPORTE</t>
  </si>
  <si>
    <t>ACTIVOS BIOLÓGICOS</t>
  </si>
  <si>
    <t>INVERSIÓN PÚBLICA</t>
  </si>
  <si>
    <t>OBRA PÚBLICA EN BIENES DE DOMINIO PÚBLICO</t>
  </si>
  <si>
    <t>OBRA PÚBLICA EN BIENES PROPIOS</t>
  </si>
  <si>
    <t>AMORTIZACIÓN DE LA DEUDA PÚBLICA</t>
  </si>
  <si>
    <t>INTERESES DE LA DEUDA PÚBLICA</t>
  </si>
  <si>
    <t>PLANEACIÓN, SEGUIMIENTO Y EVALUACIÓN DE POLÍTICAS PÚBLICAS</t>
  </si>
  <si>
    <t>PROMOCIÓN Y FOMENTO</t>
  </si>
  <si>
    <t>REGULACIÓN Y SUPERVISIÓN</t>
  </si>
  <si>
    <t>ESPECÍFICOS</t>
  </si>
  <si>
    <t>APOYO A LA FUNCIÓN PÚBLICA Y AL MEJORAMIENTO DE LA GESTIÓN</t>
  </si>
  <si>
    <t>COORDINACIÓN GENERAL DE LA OFICINA DE LA GOBERNADORA</t>
  </si>
  <si>
    <t>PRESUPUESTO DE EGRESOS PARA EL AÑO 2023</t>
  </si>
  <si>
    <t>001 Programa de Gestión y Operación Gubernamental</t>
  </si>
  <si>
    <t>0259 Innovación Gubernamental, Telecomunicaciones y Tecnologías de la Información consolidadas</t>
  </si>
  <si>
    <t>0260 Equipamiento para la implementación del proyecto Campeche Seguro</t>
  </si>
  <si>
    <t>0031 Equipamiento urbano (construido, ampliado o rehabilitado)</t>
  </si>
  <si>
    <t>0033 Infraestructura deportiva (construida o rehabilitada)</t>
  </si>
  <si>
    <t>0014 Actividades de Apoyo Administrativo</t>
  </si>
  <si>
    <t>0321 Actividades para la reinserción social y personas en situación de calle realizadas</t>
  </si>
  <si>
    <t>0322 Acciones de sensibilización para la promoción de los derechos humanos en materia de diversidad sexual implementados</t>
  </si>
  <si>
    <t>0066 Las instituciones de seguridad pública y funcionarios judiciales del Sistema de Justicia Penal se fortalecen en materia de profesionalización</t>
  </si>
  <si>
    <t>0067 Sistema de Justicia fortalecido</t>
  </si>
  <si>
    <t>0068 Servicio de atención a los ciudadanos que reportan sus emergencias al 911 mejorado</t>
  </si>
  <si>
    <t>0069 Sistema Estatal y Nacional de Información de Seguridad Pública fortalecido</t>
  </si>
  <si>
    <t>0070 Población escolar sensibilizada en temas de cultura de la legalidad, denuncia y participación ciudadana</t>
  </si>
  <si>
    <t>0076 Transferencias realizadas del Sistema de Coordinación Fiscal</t>
  </si>
  <si>
    <t>0078 Recaudación de los Ingresos en la plaza de cobro del Puente La Unidad</t>
  </si>
  <si>
    <t>0081 Administración, registro, control y seguimiento del ejercicio del presupuesto realizado</t>
  </si>
  <si>
    <t>012 Administración de los Recursos Humanos, Materiales y de Servicios</t>
  </si>
  <si>
    <t>0084 Recursos materiales y servicios provistos a los entes públicos</t>
  </si>
  <si>
    <t>0034 Caminos y carreteras (construidos, reconstruidos, modernizados y conservados)</t>
  </si>
  <si>
    <t>0037 Elaboración y trámites de estudios y/o evaluaciones</t>
  </si>
  <si>
    <t>0029 Redes de energía eléctrica o alumbrado público (construidas, ampliadas, rehabilitadas)</t>
  </si>
  <si>
    <t>0032 Vialidades (construidas, reconstruidas, conservadas, modernizadas y pavimentadas)</t>
  </si>
  <si>
    <t>0042 Áreas Naturales Protegidas conservadas</t>
  </si>
  <si>
    <t>0128 Servicio de atención de emergencias y desastres otorgado a la población</t>
  </si>
  <si>
    <t>0134 Inversión en Infraestructura y elaboración de Proyectos y Estudios</t>
  </si>
  <si>
    <t>0174 Suministro de energía para el desarrollo económico y social del estado fomentado</t>
  </si>
  <si>
    <t>0177 Programa de Impulso al Desarrollo, monitoreo y manejo forestal sostenible</t>
  </si>
  <si>
    <t>0352 Espacios ambientales para el descanso, esparcimiento y entretenimiento para la convivencia brindados</t>
  </si>
  <si>
    <t>026 Fondo de Infraestructura Social Estatal (FISE)</t>
  </si>
  <si>
    <t>0041 Apoyos a la construcción y rehabilitación de infraestructura agropecuaria establecida que permita potencializar la producción del campo</t>
  </si>
  <si>
    <t>0157 Proyectos de Infraestructura Social Básica realizados</t>
  </si>
  <si>
    <t>035 Procuración de Justicia</t>
  </si>
  <si>
    <t>0286 Fondo de Aportaciones para Infraestructura Social Municipal (FAISM)</t>
  </si>
  <si>
    <t>CONSEJERIA JURÍDICA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</si>
</sst>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</numFmts>
  <fonts count="12" x14ac:knownFonts="1">
    <font>
      <sz val="10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b/>
      <sz val="13"/>
      <name val="Arial"/>
      <family val="2"/>
    </font>
    <font>
      <b/>
      <sz val="12"/>
      <color theme="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2"/>
      <name val="Arial"/>
      <family val="2"/>
    </font>
    <font>
      <sz val="12"/>
      <color theme="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888B8D"/>
        <bgColor indexed="64"/>
      </patternFill>
    </fill>
  </fills>
  <borders count="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1" fillId="0" borderId="0" xfId="1"/>
    <xf numFmtId="0" fontId="3" fillId="0" borderId="0" xfId="0" quotePrefix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0" fillId="0" borderId="0" xfId="0" applyNumberFormat="1"/>
    <xf numFmtId="0" fontId="5" fillId="0" borderId="3" xfId="0" applyFont="1" applyBorder="1" applyAlignment="1">
      <alignment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3" fontId="1" fillId="0" borderId="0" xfId="1" applyNumberFormat="1"/>
    <xf numFmtId="0" fontId="6" fillId="0" borderId="0" xfId="0" applyFont="1" applyAlignment="1">
      <alignment vertical="center" wrapText="1"/>
    </xf>
    <xf numFmtId="0" fontId="1" fillId="0" borderId="0" xfId="1" applyAlignment="1">
      <alignment wrapText="1"/>
    </xf>
    <xf numFmtId="0" fontId="5" fillId="0" borderId="8" xfId="0" applyFont="1" applyBorder="1" applyAlignment="1">
      <alignment vertical="center" wrapText="1"/>
    </xf>
    <xf numFmtId="3" fontId="5" fillId="0" borderId="8" xfId="0" applyNumberFormat="1" applyFont="1" applyBorder="1" applyAlignment="1">
      <alignment horizontal="right" vertical="center" wrapText="1"/>
    </xf>
    <xf numFmtId="0" fontId="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3" fontId="8" fillId="2" borderId="2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3" fontId="6" fillId="0" borderId="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0" fillId="0" borderId="0" xfId="0" applyFont="1"/>
    <xf numFmtId="0" fontId="10" fillId="0" borderId="3" xfId="0" applyFont="1" applyBorder="1" applyAlignment="1">
      <alignment horizontal="justify" vertical="center" wrapText="1"/>
    </xf>
    <xf numFmtId="3" fontId="10" fillId="0" borderId="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2"/>
    </xf>
    <xf numFmtId="3" fontId="6" fillId="0" borderId="6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41" fontId="11" fillId="0" borderId="7" xfId="0" applyNumberFormat="1" applyFont="1" applyBorder="1"/>
    <xf numFmtId="0" fontId="1" fillId="0" borderId="3" xfId="0" applyFont="1" applyBorder="1" applyAlignment="1">
      <alignment horizontal="left" vertical="center" wrapText="1"/>
    </xf>
    <xf numFmtId="41" fontId="1" fillId="0" borderId="3" xfId="0" applyNumberFormat="1" applyFont="1" applyBorder="1"/>
    <xf numFmtId="0" fontId="11" fillId="0" borderId="3" xfId="0" applyFont="1" applyBorder="1" applyAlignment="1">
      <alignment horizontal="left" vertical="center" wrapText="1"/>
    </xf>
    <xf numFmtId="41" fontId="11" fillId="0" borderId="3" xfId="0" applyNumberFormat="1" applyFont="1" applyBorder="1"/>
    <xf numFmtId="44" fontId="1" fillId="0" borderId="0" xfId="3"/>
    <xf numFmtId="43" fontId="0" fillId="0" borderId="0" xfId="0" applyNumberFormat="1"/>
    <xf numFmtId="43" fontId="1" fillId="0" borderId="0" xfId="1" applyNumberFormat="1"/>
    <xf numFmtId="43" fontId="0" fillId="0" borderId="0" xfId="1" applyNumberFormat="1" applyFont="1"/>
    <xf numFmtId="0" fontId="6" fillId="0" borderId="3" xfId="0" applyFont="1" applyFill="1" applyBorder="1" applyAlignment="1">
      <alignment horizontal="left" vertical="center" wrapText="1" indent="2"/>
    </xf>
    <xf numFmtId="0" fontId="10" fillId="0" borderId="3" xfId="0" applyFont="1" applyFill="1" applyBorder="1" applyAlignment="1">
      <alignment horizontal="justify" vertical="center" wrapText="1"/>
    </xf>
    <xf numFmtId="0" fontId="5" fillId="0" borderId="3" xfId="0" applyFont="1" applyFill="1" applyBorder="1" applyAlignment="1">
      <alignment vertical="center" wrapText="1"/>
    </xf>
    <xf numFmtId="41" fontId="11" fillId="0" borderId="3" xfId="0" applyNumberFormat="1" applyFont="1" applyBorder="1" applyAlignment="1">
      <alignment vertical="center"/>
    </xf>
    <xf numFmtId="0" fontId="1" fillId="0" borderId="8" xfId="0" applyFont="1" applyBorder="1" applyAlignment="1">
      <alignment horizontal="left" vertical="center" wrapText="1"/>
    </xf>
    <xf numFmtId="41" fontId="1" fillId="0" borderId="8" xfId="0" applyNumberFormat="1" applyFont="1" applyBorder="1"/>
    <xf numFmtId="0" fontId="0" fillId="0" borderId="0" xfId="0" applyFill="1"/>
    <xf numFmtId="3" fontId="5" fillId="0" borderId="4" xfId="0" applyNumberFormat="1" applyFont="1" applyFill="1" applyBorder="1" applyAlignment="1">
      <alignment horizontal="right" vertical="center" wrapText="1"/>
    </xf>
    <xf numFmtId="3" fontId="6" fillId="0" borderId="4" xfId="0" applyNumberFormat="1" applyFont="1" applyFill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right" vertical="center" wrapText="1"/>
    </xf>
    <xf numFmtId="0" fontId="0" fillId="0" borderId="0" xfId="1" applyFont="1"/>
    <xf numFmtId="0" fontId="7" fillId="0" borderId="0" xfId="2" applyFont="1" applyBorder="1" applyAlignment="1">
      <alignment horizontal="center" vertical="center"/>
    </xf>
    <xf numFmtId="0" fontId="3" fillId="0" borderId="0" xfId="2" applyFont="1" applyBorder="1" applyAlignment="1">
      <alignment horizontal="center"/>
    </xf>
    <xf numFmtId="0" fontId="3" fillId="0" borderId="0" xfId="0" quotePrefix="1" applyFont="1" applyAlignment="1">
      <alignment horizontal="center" vertical="center"/>
    </xf>
    <xf numFmtId="0" fontId="3" fillId="0" borderId="0" xfId="2" quotePrefix="1" applyFont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/>
    </xf>
  </cellXfs>
  <cellStyles count="4">
    <cellStyle name="Moneda" xfId="3" builtinId="4"/>
    <cellStyle name="Normal" xfId="0" builtinId="0"/>
    <cellStyle name="Normal 3 2" xfId="1"/>
    <cellStyle name="Normal_ANEXO LEY 0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8041005" cy="155257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103909</xdr:colOff>
      <xdr:row>82</xdr:row>
      <xdr:rowOff>131618</xdr:rowOff>
    </xdr:from>
    <xdr:to>
      <xdr:col>0</xdr:col>
      <xdr:colOff>375894</xdr:colOff>
      <xdr:row>83</xdr:row>
      <xdr:rowOff>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3909" y="20115068"/>
          <a:ext cx="271985" cy="779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400" b="1"/>
            <a:t>*</a:t>
          </a:r>
        </a:p>
      </xdr:txBody>
    </xdr:sp>
    <xdr:clientData/>
  </xdr:twoCellAnchor>
  <xdr:twoCellAnchor editAs="oneCell">
    <xdr:from>
      <xdr:col>0</xdr:col>
      <xdr:colOff>378390</xdr:colOff>
      <xdr:row>1</xdr:row>
      <xdr:rowOff>104384</xdr:rowOff>
    </xdr:from>
    <xdr:to>
      <xdr:col>0</xdr:col>
      <xdr:colOff>1255692</xdr:colOff>
      <xdr:row>6</xdr:row>
      <xdr:rowOff>112588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390" y="300103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6589212</xdr:colOff>
      <xdr:row>1</xdr:row>
      <xdr:rowOff>28180</xdr:rowOff>
    </xdr:from>
    <xdr:to>
      <xdr:col>1</xdr:col>
      <xdr:colOff>1161266</xdr:colOff>
      <xdr:row>6</xdr:row>
      <xdr:rowOff>114461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38" r="9469"/>
        <a:stretch/>
      </xdr:blipFill>
      <xdr:spPr>
        <a:xfrm>
          <a:off x="6589212" y="223899"/>
          <a:ext cx="1252602" cy="13910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7469505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258704</xdr:colOff>
      <xdr:row>1</xdr:row>
      <xdr:rowOff>129352</xdr:rowOff>
    </xdr:from>
    <xdr:to>
      <xdr:col>0</xdr:col>
      <xdr:colOff>1136006</xdr:colOff>
      <xdr:row>6</xdr:row>
      <xdr:rowOff>137073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704" y="329259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6103055</xdr:colOff>
      <xdr:row>1</xdr:row>
      <xdr:rowOff>70555</xdr:rowOff>
    </xdr:from>
    <xdr:to>
      <xdr:col>1</xdr:col>
      <xdr:colOff>1240842</xdr:colOff>
      <xdr:row>6</xdr:row>
      <xdr:rowOff>156353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38" r="9469"/>
        <a:stretch/>
      </xdr:blipFill>
      <xdr:spPr>
        <a:xfrm>
          <a:off x="6103055" y="270462"/>
          <a:ext cx="1252602" cy="13910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2821</xdr:colOff>
      <xdr:row>0</xdr:row>
      <xdr:rowOff>188148</xdr:rowOff>
    </xdr:from>
    <xdr:to>
      <xdr:col>1</xdr:col>
      <xdr:colOff>1357276</xdr:colOff>
      <xdr:row>7</xdr:row>
      <xdr:rowOff>26341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2821" y="188148"/>
          <a:ext cx="7951399" cy="1508008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341019</xdr:colOff>
      <xdr:row>1</xdr:row>
      <xdr:rowOff>94075</xdr:rowOff>
    </xdr:from>
    <xdr:to>
      <xdr:col>0</xdr:col>
      <xdr:colOff>1218321</xdr:colOff>
      <xdr:row>6</xdr:row>
      <xdr:rowOff>101796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019" y="293982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6455834</xdr:colOff>
      <xdr:row>1</xdr:row>
      <xdr:rowOff>35279</xdr:rowOff>
    </xdr:from>
    <xdr:to>
      <xdr:col>1</xdr:col>
      <xdr:colOff>1111492</xdr:colOff>
      <xdr:row>6</xdr:row>
      <xdr:rowOff>121077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38" r="9469"/>
        <a:stretch/>
      </xdr:blipFill>
      <xdr:spPr>
        <a:xfrm>
          <a:off x="6455834" y="235186"/>
          <a:ext cx="1252602" cy="13910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7669530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332267</xdr:colOff>
      <xdr:row>1</xdr:row>
      <xdr:rowOff>77530</xdr:rowOff>
    </xdr:from>
    <xdr:to>
      <xdr:col>0</xdr:col>
      <xdr:colOff>1209569</xdr:colOff>
      <xdr:row>6</xdr:row>
      <xdr:rowOff>105761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267" y="276890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6224477</xdr:colOff>
      <xdr:row>1</xdr:row>
      <xdr:rowOff>66455</xdr:rowOff>
    </xdr:from>
    <xdr:to>
      <xdr:col>1</xdr:col>
      <xdr:colOff>1163998</xdr:colOff>
      <xdr:row>6</xdr:row>
      <xdr:rowOff>172763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38" r="9469"/>
        <a:stretch/>
      </xdr:blipFill>
      <xdr:spPr>
        <a:xfrm>
          <a:off x="6224477" y="265815"/>
          <a:ext cx="1252602" cy="13910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8002905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344277</xdr:colOff>
      <xdr:row>1</xdr:row>
      <xdr:rowOff>80331</xdr:rowOff>
    </xdr:from>
    <xdr:to>
      <xdr:col>0</xdr:col>
      <xdr:colOff>1221579</xdr:colOff>
      <xdr:row>6</xdr:row>
      <xdr:rowOff>119504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277" y="275421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6575692</xdr:colOff>
      <xdr:row>1</xdr:row>
      <xdr:rowOff>91808</xdr:rowOff>
    </xdr:from>
    <xdr:to>
      <xdr:col>1</xdr:col>
      <xdr:colOff>1114891</xdr:colOff>
      <xdr:row>6</xdr:row>
      <xdr:rowOff>132591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38" r="9469"/>
        <a:stretch/>
      </xdr:blipFill>
      <xdr:spPr>
        <a:xfrm>
          <a:off x="6575692" y="286898"/>
          <a:ext cx="1183747" cy="13146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38100" y="19050"/>
          <a:ext cx="7936230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348475</xdr:colOff>
      <xdr:row>1</xdr:row>
      <xdr:rowOff>92926</xdr:rowOff>
    </xdr:from>
    <xdr:to>
      <xdr:col>0</xdr:col>
      <xdr:colOff>1225777</xdr:colOff>
      <xdr:row>6</xdr:row>
      <xdr:rowOff>116566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475" y="116158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6528109</xdr:colOff>
      <xdr:row>1</xdr:row>
      <xdr:rowOff>104541</xdr:rowOff>
    </xdr:from>
    <xdr:to>
      <xdr:col>1</xdr:col>
      <xdr:colOff>1125667</xdr:colOff>
      <xdr:row>6</xdr:row>
      <xdr:rowOff>129791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38" r="9469"/>
        <a:stretch/>
      </xdr:blipFill>
      <xdr:spPr>
        <a:xfrm>
          <a:off x="6528109" y="127773"/>
          <a:ext cx="1183747" cy="131460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rrowheads="1"/>
        </xdr:cNvSpPr>
      </xdr:nvSpPr>
      <xdr:spPr bwMode="auto">
        <a:xfrm>
          <a:off x="38100" y="200025"/>
          <a:ext cx="7583805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373766</xdr:colOff>
      <xdr:row>1</xdr:row>
      <xdr:rowOff>108512</xdr:rowOff>
    </xdr:from>
    <xdr:to>
      <xdr:col>0</xdr:col>
      <xdr:colOff>1251068</xdr:colOff>
      <xdr:row>6</xdr:row>
      <xdr:rowOff>143473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766" y="313480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6185221</xdr:colOff>
      <xdr:row>1</xdr:row>
      <xdr:rowOff>84399</xdr:rowOff>
    </xdr:from>
    <xdr:to>
      <xdr:col>1</xdr:col>
      <xdr:colOff>1135519</xdr:colOff>
      <xdr:row>6</xdr:row>
      <xdr:rowOff>120970</xdr:rowOff>
    </xdr:to>
    <xdr:pic>
      <xdr:nvPicPr>
        <xdr:cNvPr id="7" name="Imagen 6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38" r="9469"/>
        <a:stretch/>
      </xdr:blipFill>
      <xdr:spPr>
        <a:xfrm>
          <a:off x="6185221" y="289367"/>
          <a:ext cx="1183747" cy="131460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0</xdr:rowOff>
    </xdr:from>
    <xdr:to>
      <xdr:col>1</xdr:col>
      <xdr:colOff>1402080</xdr:colOff>
      <xdr:row>7</xdr:row>
      <xdr:rowOff>38100</xdr:rowOff>
    </xdr:to>
    <xdr:sp macro="" textlink="">
      <xdr:nvSpPr>
        <xdr:cNvPr id="2" name="Rectángul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>
          <a:spLocks noChangeArrowheads="1"/>
        </xdr:cNvSpPr>
      </xdr:nvSpPr>
      <xdr:spPr bwMode="auto">
        <a:xfrm>
          <a:off x="38100" y="57150"/>
          <a:ext cx="6917055" cy="1533525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238127</xdr:colOff>
      <xdr:row>1</xdr:row>
      <xdr:rowOff>137862</xdr:rowOff>
    </xdr:from>
    <xdr:to>
      <xdr:col>0</xdr:col>
      <xdr:colOff>1115429</xdr:colOff>
      <xdr:row>6</xdr:row>
      <xdr:rowOff>134907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7" y="200526"/>
          <a:ext cx="877302" cy="1312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25067</xdr:colOff>
      <xdr:row>1</xdr:row>
      <xdr:rowOff>112796</xdr:rowOff>
    </xdr:from>
    <xdr:to>
      <xdr:col>1</xdr:col>
      <xdr:colOff>1208814</xdr:colOff>
      <xdr:row>6</xdr:row>
      <xdr:rowOff>111451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9838" r="9469"/>
        <a:stretch/>
      </xdr:blipFill>
      <xdr:spPr>
        <a:xfrm>
          <a:off x="5589672" y="175460"/>
          <a:ext cx="1183747" cy="13146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85"/>
  <sheetViews>
    <sheetView showWhiteSpace="0" topLeftCell="A55" zoomScale="85" zoomScaleNormal="85" workbookViewId="0">
      <selection activeCell="B73" sqref="B73"/>
    </sheetView>
  </sheetViews>
  <sheetFormatPr baseColWidth="10" defaultColWidth="11.42578125" defaultRowHeight="12.75" x14ac:dyDescent="0.2"/>
  <cols>
    <col min="1" max="1" width="100.28515625" style="2" customWidth="1"/>
    <col min="2" max="2" width="20.85546875" style="2" customWidth="1"/>
    <col min="3" max="3" width="19.5703125" style="2" bestFit="1" customWidth="1"/>
    <col min="4" max="4" width="16.5703125" style="2" bestFit="1" customWidth="1"/>
    <col min="5" max="16384" width="11.42578125" style="2"/>
  </cols>
  <sheetData>
    <row r="1" spans="1:4" ht="15.75" x14ac:dyDescent="0.2">
      <c r="A1" s="1"/>
      <c r="B1" s="25"/>
    </row>
    <row r="2" spans="1:4" ht="20.25" customHeight="1" x14ac:dyDescent="0.25">
      <c r="A2" s="54" t="s">
        <v>0</v>
      </c>
      <c r="B2" s="54"/>
    </row>
    <row r="3" spans="1:4" ht="20.25" customHeight="1" x14ac:dyDescent="0.2">
      <c r="A3" s="55" t="s">
        <v>197</v>
      </c>
      <c r="B3" s="55"/>
    </row>
    <row r="4" spans="1:4" ht="21" customHeight="1" x14ac:dyDescent="0.2">
      <c r="A4" s="56" t="s">
        <v>1</v>
      </c>
      <c r="B4" s="56"/>
    </row>
    <row r="5" spans="1:4" ht="21" customHeight="1" x14ac:dyDescent="0.2">
      <c r="A5" s="56" t="s">
        <v>2</v>
      </c>
      <c r="B5" s="56"/>
    </row>
    <row r="6" spans="1:4" ht="21" customHeight="1" x14ac:dyDescent="0.2">
      <c r="A6" s="56" t="s">
        <v>3</v>
      </c>
      <c r="B6" s="56"/>
    </row>
    <row r="7" spans="1:4" ht="15.75" x14ac:dyDescent="0.2">
      <c r="A7" s="53" t="s">
        <v>4</v>
      </c>
      <c r="B7" s="53"/>
    </row>
    <row r="8" spans="1:4" ht="9.75" customHeight="1" thickBot="1" x14ac:dyDescent="0.25">
      <c r="A8" s="1"/>
      <c r="B8" s="25"/>
    </row>
    <row r="9" spans="1:4" ht="17.25" thickTop="1" thickBot="1" x14ac:dyDescent="0.25">
      <c r="A9" s="4" t="s">
        <v>5</v>
      </c>
      <c r="B9" s="5" t="s">
        <v>6</v>
      </c>
    </row>
    <row r="10" spans="1:4" ht="19.899999999999999" customHeight="1" thickTop="1" x14ac:dyDescent="0.2">
      <c r="A10" s="26" t="s">
        <v>7</v>
      </c>
      <c r="B10" s="27">
        <f>SUM(B11:B17)</f>
        <v>7394097614</v>
      </c>
      <c r="D10" s="40"/>
    </row>
    <row r="11" spans="1:4" ht="19.899999999999999" customHeight="1" x14ac:dyDescent="0.2">
      <c r="A11" s="28" t="s">
        <v>166</v>
      </c>
      <c r="B11" s="23">
        <v>4120849782</v>
      </c>
      <c r="D11" s="40"/>
    </row>
    <row r="12" spans="1:4" ht="19.899999999999999" customHeight="1" x14ac:dyDescent="0.2">
      <c r="A12" s="28" t="s">
        <v>167</v>
      </c>
      <c r="B12" s="23">
        <v>79378996</v>
      </c>
      <c r="D12" s="40"/>
    </row>
    <row r="13" spans="1:4" ht="19.899999999999999" customHeight="1" x14ac:dyDescent="0.2">
      <c r="A13" s="28" t="s">
        <v>8</v>
      </c>
      <c r="B13" s="23">
        <v>1566437224</v>
      </c>
      <c r="D13" s="40"/>
    </row>
    <row r="14" spans="1:4" ht="19.899999999999999" customHeight="1" x14ac:dyDescent="0.2">
      <c r="A14" s="28" t="s">
        <v>9</v>
      </c>
      <c r="B14" s="23">
        <v>1032732373</v>
      </c>
      <c r="D14" s="40"/>
    </row>
    <row r="15" spans="1:4" ht="19.899999999999999" customHeight="1" x14ac:dyDescent="0.2">
      <c r="A15" s="28" t="s">
        <v>168</v>
      </c>
      <c r="B15" s="23">
        <v>83883312</v>
      </c>
      <c r="D15" s="40"/>
    </row>
    <row r="16" spans="1:4" ht="19.899999999999999" customHeight="1" x14ac:dyDescent="0.2">
      <c r="A16" s="28" t="s">
        <v>10</v>
      </c>
      <c r="B16" s="23">
        <v>5169143</v>
      </c>
      <c r="D16" s="40"/>
    </row>
    <row r="17" spans="1:4" ht="19.899999999999999" customHeight="1" x14ac:dyDescent="0.2">
      <c r="A17" s="28" t="s">
        <v>169</v>
      </c>
      <c r="B17" s="23">
        <v>505646784</v>
      </c>
      <c r="D17" s="40"/>
    </row>
    <row r="18" spans="1:4" ht="19.899999999999999" customHeight="1" x14ac:dyDescent="0.2">
      <c r="A18" s="26" t="s">
        <v>11</v>
      </c>
      <c r="B18" s="27">
        <f>SUM(B19:B27)</f>
        <v>480154300</v>
      </c>
      <c r="D18" s="40"/>
    </row>
    <row r="19" spans="1:4" ht="20.25" customHeight="1" x14ac:dyDescent="0.2">
      <c r="A19" s="28" t="s">
        <v>170</v>
      </c>
      <c r="B19" s="23">
        <v>200878013</v>
      </c>
      <c r="D19" s="40"/>
    </row>
    <row r="20" spans="1:4" ht="19.899999999999999" customHeight="1" x14ac:dyDescent="0.2">
      <c r="A20" s="28" t="s">
        <v>12</v>
      </c>
      <c r="B20" s="23">
        <v>61152056</v>
      </c>
      <c r="D20" s="40"/>
    </row>
    <row r="21" spans="1:4" ht="19.899999999999999" customHeight="1" x14ac:dyDescent="0.2">
      <c r="A21" s="28" t="s">
        <v>171</v>
      </c>
      <c r="B21" s="23">
        <v>6000</v>
      </c>
      <c r="D21" s="40"/>
    </row>
    <row r="22" spans="1:4" ht="19.899999999999999" customHeight="1" x14ac:dyDescent="0.2">
      <c r="A22" s="28" t="s">
        <v>13</v>
      </c>
      <c r="B22" s="23">
        <v>4740694</v>
      </c>
      <c r="D22" s="40"/>
    </row>
    <row r="23" spans="1:4" ht="19.899999999999999" customHeight="1" x14ac:dyDescent="0.2">
      <c r="A23" s="28" t="s">
        <v>172</v>
      </c>
      <c r="B23" s="23">
        <v>52864312</v>
      </c>
      <c r="D23" s="40"/>
    </row>
    <row r="24" spans="1:4" ht="19.899999999999999" customHeight="1" x14ac:dyDescent="0.2">
      <c r="A24" s="28" t="s">
        <v>14</v>
      </c>
      <c r="B24" s="23">
        <v>89759835</v>
      </c>
      <c r="D24" s="40"/>
    </row>
    <row r="25" spans="1:4" x14ac:dyDescent="0.2">
      <c r="A25" s="28" t="s">
        <v>173</v>
      </c>
      <c r="B25" s="23">
        <v>54652226</v>
      </c>
      <c r="D25" s="40"/>
    </row>
    <row r="26" spans="1:4" ht="19.899999999999999" customHeight="1" x14ac:dyDescent="0.2">
      <c r="A26" s="28" t="s">
        <v>15</v>
      </c>
      <c r="B26" s="23">
        <v>3133628</v>
      </c>
      <c r="D26" s="40"/>
    </row>
    <row r="27" spans="1:4" ht="19.899999999999999" customHeight="1" x14ac:dyDescent="0.2">
      <c r="A27" s="28" t="s">
        <v>16</v>
      </c>
      <c r="B27" s="23">
        <v>12967536</v>
      </c>
      <c r="D27" s="40"/>
    </row>
    <row r="28" spans="1:4" ht="19.899999999999999" customHeight="1" x14ac:dyDescent="0.2">
      <c r="A28" s="26" t="s">
        <v>17</v>
      </c>
      <c r="B28" s="27">
        <f>SUM(B29:B37)</f>
        <v>1270222942</v>
      </c>
      <c r="D28" s="40"/>
    </row>
    <row r="29" spans="1:4" ht="19.899999999999999" customHeight="1" x14ac:dyDescent="0.2">
      <c r="A29" s="28" t="s">
        <v>174</v>
      </c>
      <c r="B29" s="23">
        <v>137358377</v>
      </c>
      <c r="D29" s="40"/>
    </row>
    <row r="30" spans="1:4" ht="19.899999999999999" customHeight="1" x14ac:dyDescent="0.2">
      <c r="A30" s="28" t="s">
        <v>18</v>
      </c>
      <c r="B30" s="23">
        <v>172972436</v>
      </c>
      <c r="D30" s="40"/>
    </row>
    <row r="31" spans="1:4" ht="19.899999999999999" customHeight="1" x14ac:dyDescent="0.2">
      <c r="A31" s="28" t="s">
        <v>175</v>
      </c>
      <c r="B31" s="23">
        <v>208380254</v>
      </c>
      <c r="D31" s="40"/>
    </row>
    <row r="32" spans="1:4" ht="19.899999999999999" customHeight="1" x14ac:dyDescent="0.2">
      <c r="A32" s="28" t="s">
        <v>19</v>
      </c>
      <c r="B32" s="23">
        <v>65013448</v>
      </c>
      <c r="D32" s="40"/>
    </row>
    <row r="33" spans="1:4" x14ac:dyDescent="0.2">
      <c r="A33" s="28" t="s">
        <v>176</v>
      </c>
      <c r="B33" s="23">
        <v>283064655</v>
      </c>
      <c r="D33" s="40"/>
    </row>
    <row r="34" spans="1:4" ht="19.899999999999999" customHeight="1" x14ac:dyDescent="0.2">
      <c r="A34" s="28" t="s">
        <v>177</v>
      </c>
      <c r="B34" s="23">
        <v>86322800</v>
      </c>
      <c r="D34" s="40"/>
    </row>
    <row r="35" spans="1:4" ht="19.899999999999999" customHeight="1" x14ac:dyDescent="0.2">
      <c r="A35" s="28" t="s">
        <v>178</v>
      </c>
      <c r="B35" s="23">
        <v>23217458</v>
      </c>
      <c r="D35" s="40"/>
    </row>
    <row r="36" spans="1:4" ht="19.899999999999999" customHeight="1" x14ac:dyDescent="0.2">
      <c r="A36" s="28" t="s">
        <v>20</v>
      </c>
      <c r="B36" s="23">
        <v>126610629</v>
      </c>
      <c r="D36" s="40"/>
    </row>
    <row r="37" spans="1:4" ht="19.899999999999999" customHeight="1" x14ac:dyDescent="0.2">
      <c r="A37" s="28" t="s">
        <v>21</v>
      </c>
      <c r="B37" s="23">
        <v>167282885</v>
      </c>
      <c r="D37" s="40"/>
    </row>
    <row r="38" spans="1:4" ht="19.899999999999999" customHeight="1" x14ac:dyDescent="0.2">
      <c r="A38" s="26" t="s">
        <v>22</v>
      </c>
      <c r="B38" s="27">
        <f>SUM(B39:B47)</f>
        <v>8623393005</v>
      </c>
      <c r="C38" s="52"/>
      <c r="D38" s="40"/>
    </row>
    <row r="39" spans="1:4" ht="19.899999999999999" customHeight="1" x14ac:dyDescent="0.2">
      <c r="A39" s="28" t="s">
        <v>179</v>
      </c>
      <c r="B39" s="23">
        <v>897114549</v>
      </c>
      <c r="C39" s="52"/>
      <c r="D39" s="40"/>
    </row>
    <row r="40" spans="1:4" ht="19.899999999999999" customHeight="1" x14ac:dyDescent="0.2">
      <c r="A40" s="28" t="s">
        <v>180</v>
      </c>
      <c r="B40" s="23">
        <v>7039382627</v>
      </c>
      <c r="D40" s="40"/>
    </row>
    <row r="41" spans="1:4" ht="19.899999999999999" customHeight="1" x14ac:dyDescent="0.2">
      <c r="A41" s="28" t="s">
        <v>23</v>
      </c>
      <c r="B41" s="23">
        <v>72000000</v>
      </c>
      <c r="D41" s="40"/>
    </row>
    <row r="42" spans="1:4" ht="19.899999999999999" customHeight="1" x14ac:dyDescent="0.2">
      <c r="A42" s="28" t="s">
        <v>24</v>
      </c>
      <c r="B42" s="23">
        <v>566750761</v>
      </c>
      <c r="D42" s="40"/>
    </row>
    <row r="43" spans="1:4" ht="19.899999999999999" customHeight="1" x14ac:dyDescent="0.2">
      <c r="A43" s="28" t="s">
        <v>25</v>
      </c>
      <c r="B43" s="23"/>
      <c r="D43" s="40"/>
    </row>
    <row r="44" spans="1:4" ht="19.899999999999999" customHeight="1" x14ac:dyDescent="0.2">
      <c r="A44" s="28" t="s">
        <v>181</v>
      </c>
      <c r="B44" s="23">
        <v>47151000</v>
      </c>
      <c r="D44" s="40"/>
    </row>
    <row r="45" spans="1:4" ht="19.899999999999999" customHeight="1" x14ac:dyDescent="0.2">
      <c r="A45" s="28" t="s">
        <v>26</v>
      </c>
      <c r="B45" s="23">
        <v>994068</v>
      </c>
      <c r="D45" s="40"/>
    </row>
    <row r="46" spans="1:4" ht="19.899999999999999" customHeight="1" x14ac:dyDescent="0.2">
      <c r="A46" s="28" t="s">
        <v>27</v>
      </c>
      <c r="B46" s="23"/>
      <c r="D46" s="40"/>
    </row>
    <row r="47" spans="1:4" ht="19.899999999999999" customHeight="1" thickBot="1" x14ac:dyDescent="0.25">
      <c r="A47" s="29" t="s">
        <v>28</v>
      </c>
      <c r="B47" s="30"/>
      <c r="D47" s="40"/>
    </row>
    <row r="48" spans="1:4" ht="19.899999999999999" customHeight="1" x14ac:dyDescent="0.2">
      <c r="A48" s="26" t="s">
        <v>29</v>
      </c>
      <c r="B48" s="27">
        <f>SUM(B49:B57)</f>
        <v>238995560</v>
      </c>
      <c r="D48" s="40"/>
    </row>
    <row r="49" spans="1:4" ht="19.899999999999999" customHeight="1" x14ac:dyDescent="0.2">
      <c r="A49" s="28" t="s">
        <v>182</v>
      </c>
      <c r="B49" s="23">
        <v>45104227</v>
      </c>
      <c r="D49" s="40"/>
    </row>
    <row r="50" spans="1:4" ht="19.899999999999999" customHeight="1" x14ac:dyDescent="0.2">
      <c r="A50" s="28" t="s">
        <v>30</v>
      </c>
      <c r="B50" s="23">
        <v>5762533</v>
      </c>
      <c r="D50" s="40"/>
    </row>
    <row r="51" spans="1:4" ht="19.899999999999999" customHeight="1" x14ac:dyDescent="0.2">
      <c r="A51" s="28" t="s">
        <v>183</v>
      </c>
      <c r="B51" s="23">
        <v>202500</v>
      </c>
      <c r="D51" s="40"/>
    </row>
    <row r="52" spans="1:4" ht="19.899999999999999" customHeight="1" x14ac:dyDescent="0.2">
      <c r="A52" s="28" t="s">
        <v>184</v>
      </c>
      <c r="B52" s="23">
        <v>60661598</v>
      </c>
      <c r="D52" s="40"/>
    </row>
    <row r="53" spans="1:4" ht="19.899999999999999" customHeight="1" x14ac:dyDescent="0.2">
      <c r="A53" s="28" t="s">
        <v>31</v>
      </c>
      <c r="B53" s="23">
        <v>11905000</v>
      </c>
      <c r="D53" s="40"/>
    </row>
    <row r="54" spans="1:4" ht="19.899999999999999" customHeight="1" x14ac:dyDescent="0.2">
      <c r="A54" s="28" t="s">
        <v>32</v>
      </c>
      <c r="B54" s="23">
        <v>112547462</v>
      </c>
      <c r="D54" s="40"/>
    </row>
    <row r="55" spans="1:4" ht="19.899999999999999" customHeight="1" x14ac:dyDescent="0.2">
      <c r="A55" s="28" t="s">
        <v>185</v>
      </c>
      <c r="B55" s="23"/>
      <c r="D55" s="40"/>
    </row>
    <row r="56" spans="1:4" ht="19.899999999999999" customHeight="1" x14ac:dyDescent="0.2">
      <c r="A56" s="28" t="s">
        <v>33</v>
      </c>
      <c r="B56" s="23"/>
      <c r="D56" s="40"/>
    </row>
    <row r="57" spans="1:4" ht="19.899999999999999" customHeight="1" x14ac:dyDescent="0.2">
      <c r="A57" s="28" t="s">
        <v>34</v>
      </c>
      <c r="B57" s="23">
        <v>2812240</v>
      </c>
      <c r="D57" s="40"/>
    </row>
    <row r="58" spans="1:4" ht="19.899999999999999" customHeight="1" x14ac:dyDescent="0.2">
      <c r="A58" s="26" t="s">
        <v>186</v>
      </c>
      <c r="B58" s="27">
        <f>+B59+B60+B61</f>
        <v>701855869</v>
      </c>
      <c r="D58" s="40"/>
    </row>
    <row r="59" spans="1:4" ht="19.899999999999999" customHeight="1" x14ac:dyDescent="0.2">
      <c r="A59" s="28" t="s">
        <v>187</v>
      </c>
      <c r="B59" s="23">
        <v>653767443</v>
      </c>
      <c r="D59" s="40"/>
    </row>
    <row r="60" spans="1:4" ht="19.899999999999999" customHeight="1" x14ac:dyDescent="0.2">
      <c r="A60" s="28" t="s">
        <v>188</v>
      </c>
      <c r="B60" s="23">
        <v>48088426</v>
      </c>
      <c r="D60" s="40"/>
    </row>
    <row r="61" spans="1:4" ht="19.899999999999999" customHeight="1" x14ac:dyDescent="0.2">
      <c r="A61" s="28" t="s">
        <v>35</v>
      </c>
      <c r="B61" s="23"/>
      <c r="D61" s="40"/>
    </row>
    <row r="62" spans="1:4" ht="19.899999999999999" customHeight="1" x14ac:dyDescent="0.2">
      <c r="A62" s="26" t="s">
        <v>36</v>
      </c>
      <c r="B62" s="27">
        <f>+B69</f>
        <v>217172982</v>
      </c>
      <c r="D62" s="40"/>
    </row>
    <row r="63" spans="1:4" ht="19.899999999999999" customHeight="1" x14ac:dyDescent="0.2">
      <c r="A63" s="28" t="s">
        <v>37</v>
      </c>
      <c r="B63" s="23"/>
      <c r="D63" s="40"/>
    </row>
    <row r="64" spans="1:4" ht="19.899999999999999" customHeight="1" x14ac:dyDescent="0.2">
      <c r="A64" s="28" t="s">
        <v>38</v>
      </c>
      <c r="B64" s="23"/>
      <c r="D64" s="40"/>
    </row>
    <row r="65" spans="1:4" ht="19.899999999999999" customHeight="1" x14ac:dyDescent="0.2">
      <c r="A65" s="28" t="s">
        <v>39</v>
      </c>
      <c r="B65" s="23"/>
      <c r="D65" s="40"/>
    </row>
    <row r="66" spans="1:4" ht="19.899999999999999" customHeight="1" x14ac:dyDescent="0.2">
      <c r="A66" s="28" t="s">
        <v>40</v>
      </c>
      <c r="B66" s="23"/>
      <c r="D66" s="40"/>
    </row>
    <row r="67" spans="1:4" ht="19.899999999999999" customHeight="1" x14ac:dyDescent="0.2">
      <c r="A67" s="28" t="s">
        <v>41</v>
      </c>
      <c r="B67" s="23"/>
      <c r="D67" s="40"/>
    </row>
    <row r="68" spans="1:4" ht="19.899999999999999" customHeight="1" x14ac:dyDescent="0.2">
      <c r="A68" s="28" t="s">
        <v>42</v>
      </c>
      <c r="B68" s="23"/>
      <c r="D68" s="40"/>
    </row>
    <row r="69" spans="1:4" ht="19.899999999999999" customHeight="1" x14ac:dyDescent="0.2">
      <c r="A69" s="28" t="s">
        <v>43</v>
      </c>
      <c r="B69" s="23">
        <v>217172982</v>
      </c>
      <c r="C69" s="52"/>
      <c r="D69" s="40"/>
    </row>
    <row r="70" spans="1:4" ht="19.899999999999999" customHeight="1" x14ac:dyDescent="0.2">
      <c r="A70" s="26" t="s">
        <v>44</v>
      </c>
      <c r="B70" s="27">
        <f>+B71+B72+B73</f>
        <v>5491467806</v>
      </c>
      <c r="D70" s="40"/>
    </row>
    <row r="71" spans="1:4" ht="19.899999999999999" customHeight="1" x14ac:dyDescent="0.2">
      <c r="A71" s="28" t="s">
        <v>45</v>
      </c>
      <c r="B71" s="23">
        <v>2909112498</v>
      </c>
      <c r="D71" s="40"/>
    </row>
    <row r="72" spans="1:4" ht="19.899999999999999" customHeight="1" x14ac:dyDescent="0.2">
      <c r="A72" s="28" t="s">
        <v>46</v>
      </c>
      <c r="B72" s="23">
        <v>2164141521</v>
      </c>
      <c r="D72" s="40"/>
    </row>
    <row r="73" spans="1:4" ht="19.899999999999999" customHeight="1" x14ac:dyDescent="0.2">
      <c r="A73" s="28" t="s">
        <v>47</v>
      </c>
      <c r="B73" s="23">
        <v>418213787</v>
      </c>
      <c r="D73" s="40"/>
    </row>
    <row r="74" spans="1:4" ht="19.899999999999999" customHeight="1" x14ac:dyDescent="0.2">
      <c r="A74" s="26" t="s">
        <v>79</v>
      </c>
      <c r="B74" s="27">
        <f>+B75+B76+B81</f>
        <v>409358843</v>
      </c>
      <c r="D74" s="40"/>
    </row>
    <row r="75" spans="1:4" ht="19.899999999999999" customHeight="1" x14ac:dyDescent="0.2">
      <c r="A75" s="28" t="s">
        <v>189</v>
      </c>
      <c r="B75" s="23">
        <v>57234000</v>
      </c>
      <c r="D75" s="40"/>
    </row>
    <row r="76" spans="1:4" ht="19.899999999999999" customHeight="1" x14ac:dyDescent="0.2">
      <c r="A76" s="28" t="s">
        <v>190</v>
      </c>
      <c r="B76" s="23">
        <v>302124843</v>
      </c>
      <c r="C76" s="40"/>
    </row>
    <row r="77" spans="1:4" ht="19.899999999999999" customHeight="1" x14ac:dyDescent="0.2">
      <c r="A77" s="28" t="s">
        <v>48</v>
      </c>
      <c r="B77" s="23"/>
    </row>
    <row r="78" spans="1:4" ht="19.899999999999999" customHeight="1" x14ac:dyDescent="0.2">
      <c r="A78" s="28" t="s">
        <v>49</v>
      </c>
      <c r="B78" s="23"/>
    </row>
    <row r="79" spans="1:4" ht="19.899999999999999" customHeight="1" x14ac:dyDescent="0.2">
      <c r="A79" s="28" t="s">
        <v>50</v>
      </c>
      <c r="B79" s="23"/>
    </row>
    <row r="80" spans="1:4" ht="19.899999999999999" customHeight="1" x14ac:dyDescent="0.2">
      <c r="A80" s="28" t="s">
        <v>51</v>
      </c>
      <c r="B80" s="23"/>
    </row>
    <row r="81" spans="1:4" ht="19.899999999999999" customHeight="1" thickBot="1" x14ac:dyDescent="0.25">
      <c r="A81" s="28" t="s">
        <v>52</v>
      </c>
      <c r="B81" s="23">
        <v>50000000</v>
      </c>
      <c r="D81" s="40"/>
    </row>
    <row r="82" spans="1:4" ht="16.5" thickTop="1" thickBot="1" x14ac:dyDescent="0.25">
      <c r="A82" s="18" t="s">
        <v>53</v>
      </c>
      <c r="B82" s="21">
        <f>+B74+B70+B62+B58+B48+B38+B28+B18+B10</f>
        <v>24826718921</v>
      </c>
    </row>
    <row r="83" spans="1:4" ht="16.5" thickTop="1" x14ac:dyDescent="0.2">
      <c r="A83" s="1"/>
      <c r="B83"/>
    </row>
    <row r="84" spans="1:4" x14ac:dyDescent="0.2">
      <c r="B84"/>
    </row>
    <row r="85" spans="1:4" x14ac:dyDescent="0.2">
      <c r="B85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22" footer="0.31496062992125984"/>
  <pageSetup scale="80" orientation="portrait" r:id="rId1"/>
  <rowBreaks count="1" manualBreakCount="1">
    <brk id="47" max="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zoomScale="81" zoomScaleNormal="81" workbookViewId="0">
      <selection activeCell="B12" sqref="B12"/>
    </sheetView>
  </sheetViews>
  <sheetFormatPr baseColWidth="10" defaultColWidth="11.42578125" defaultRowHeight="12.75" x14ac:dyDescent="0.2"/>
  <cols>
    <col min="1" max="1" width="91.710937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4" ht="15.75" x14ac:dyDescent="0.2">
      <c r="A1" s="1"/>
      <c r="B1"/>
      <c r="C1"/>
    </row>
    <row r="2" spans="1:4" ht="20.25" customHeight="1" x14ac:dyDescent="0.25">
      <c r="A2" s="54" t="s">
        <v>54</v>
      </c>
      <c r="B2" s="54"/>
      <c r="C2"/>
    </row>
    <row r="3" spans="1:4" ht="20.25" customHeight="1" x14ac:dyDescent="0.2">
      <c r="A3" s="55" t="s">
        <v>197</v>
      </c>
      <c r="B3" s="55"/>
      <c r="C3" s="3"/>
    </row>
    <row r="4" spans="1:4" ht="20.25" customHeight="1" x14ac:dyDescent="0.2">
      <c r="A4" s="55" t="s">
        <v>1</v>
      </c>
      <c r="B4" s="55"/>
      <c r="C4" s="3"/>
    </row>
    <row r="5" spans="1:4" ht="20.25" customHeight="1" x14ac:dyDescent="0.2">
      <c r="A5" s="55" t="s">
        <v>2</v>
      </c>
      <c r="B5" s="55"/>
      <c r="C5" s="3"/>
    </row>
    <row r="6" spans="1:4" ht="21" customHeight="1" x14ac:dyDescent="0.2">
      <c r="A6" s="56" t="s">
        <v>55</v>
      </c>
      <c r="B6" s="56"/>
      <c r="C6"/>
    </row>
    <row r="7" spans="1:4" ht="15.75" x14ac:dyDescent="0.2">
      <c r="A7" s="53" t="s">
        <v>4</v>
      </c>
      <c r="B7" s="53"/>
      <c r="C7"/>
    </row>
    <row r="8" spans="1:4" ht="9.75" customHeight="1" thickBot="1" x14ac:dyDescent="0.25">
      <c r="A8" s="1"/>
      <c r="B8" s="17"/>
      <c r="C8"/>
    </row>
    <row r="9" spans="1:4" ht="17.25" thickTop="1" thickBot="1" x14ac:dyDescent="0.25">
      <c r="A9" s="4" t="s">
        <v>5</v>
      </c>
      <c r="B9" s="5" t="s">
        <v>6</v>
      </c>
      <c r="C9"/>
    </row>
    <row r="10" spans="1:4" ht="19.899999999999999" customHeight="1" thickTop="1" x14ac:dyDescent="0.2">
      <c r="A10" s="20" t="s">
        <v>56</v>
      </c>
      <c r="B10" s="8">
        <v>19587387901</v>
      </c>
      <c r="C10" s="39"/>
      <c r="D10" s="40"/>
    </row>
    <row r="11" spans="1:4" ht="19.899999999999999" customHeight="1" x14ac:dyDescent="0.2">
      <c r="A11" s="20" t="s">
        <v>57</v>
      </c>
      <c r="B11" s="8">
        <v>2271990454</v>
      </c>
      <c r="C11" s="39"/>
      <c r="D11" s="40"/>
    </row>
    <row r="12" spans="1:4" ht="19.899999999999999" customHeight="1" x14ac:dyDescent="0.2">
      <c r="A12" s="20" t="s">
        <v>58</v>
      </c>
      <c r="B12" s="8">
        <v>57234000</v>
      </c>
      <c r="C12" s="39"/>
      <c r="D12" s="40"/>
    </row>
    <row r="13" spans="1:4" ht="19.899999999999999" customHeight="1" x14ac:dyDescent="0.2">
      <c r="A13" s="7" t="s">
        <v>25</v>
      </c>
      <c r="B13" s="8">
        <v>994068</v>
      </c>
      <c r="C13" s="39"/>
      <c r="D13" s="40"/>
    </row>
    <row r="14" spans="1:4" ht="19.899999999999999" customHeight="1" x14ac:dyDescent="0.2">
      <c r="A14" s="20" t="s">
        <v>45</v>
      </c>
      <c r="B14" s="8">
        <v>2909112498</v>
      </c>
      <c r="C14" s="39"/>
      <c r="D14" s="40"/>
    </row>
    <row r="15" spans="1:4" ht="2.4500000000000002" customHeight="1" thickBot="1" x14ac:dyDescent="0.25">
      <c r="A15" s="7"/>
      <c r="B15" s="8"/>
      <c r="C15" s="39"/>
      <c r="D15" s="40"/>
    </row>
    <row r="16" spans="1:4" ht="17.25" thickTop="1" thickBot="1" x14ac:dyDescent="0.25">
      <c r="A16" s="4" t="s">
        <v>53</v>
      </c>
      <c r="B16" s="9">
        <f>+B14+B13+B12+B11+B10</f>
        <v>24826718921</v>
      </c>
      <c r="C16" s="39"/>
      <c r="D16" s="40"/>
    </row>
    <row r="17" spans="1:3" ht="16.5" thickTop="1" x14ac:dyDescent="0.2">
      <c r="A17" s="1"/>
      <c r="B17"/>
      <c r="C17"/>
    </row>
    <row r="18" spans="1:3" x14ac:dyDescent="0.2">
      <c r="A18" s="10"/>
      <c r="B18" s="6"/>
      <c r="C18"/>
    </row>
    <row r="19" spans="1:3" x14ac:dyDescent="0.2">
      <c r="B19" s="6"/>
      <c r="C19"/>
    </row>
    <row r="20" spans="1:3" x14ac:dyDescent="0.2">
      <c r="B20"/>
      <c r="C20"/>
    </row>
    <row r="21" spans="1:3" x14ac:dyDescent="0.2">
      <c r="B21"/>
      <c r="C21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1"/>
  <sheetViews>
    <sheetView zoomScale="81" zoomScaleNormal="81" workbookViewId="0">
      <selection activeCell="B36" sqref="B36"/>
    </sheetView>
  </sheetViews>
  <sheetFormatPr baseColWidth="10" defaultColWidth="11.42578125" defaultRowHeight="12.75" x14ac:dyDescent="0.2"/>
  <cols>
    <col min="1" max="1" width="98.85546875" style="2" customWidth="1"/>
    <col min="2" max="2" width="20.85546875" style="2" customWidth="1"/>
    <col min="3" max="3" width="18.7109375" style="2" bestFit="1" customWidth="1"/>
    <col min="4" max="4" width="26.28515625" style="2" bestFit="1" customWidth="1"/>
    <col min="5" max="16384" width="11.42578125" style="2"/>
  </cols>
  <sheetData>
    <row r="1" spans="1:4" ht="15.75" x14ac:dyDescent="0.2">
      <c r="A1" s="1"/>
      <c r="B1"/>
      <c r="C1"/>
    </row>
    <row r="2" spans="1:4" ht="20.25" customHeight="1" x14ac:dyDescent="0.25">
      <c r="A2" s="54" t="s">
        <v>59</v>
      </c>
      <c r="B2" s="54"/>
      <c r="C2"/>
    </row>
    <row r="3" spans="1:4" ht="20.25" customHeight="1" x14ac:dyDescent="0.2">
      <c r="A3" s="55" t="s">
        <v>197</v>
      </c>
      <c r="B3" s="55"/>
      <c r="C3" s="3"/>
    </row>
    <row r="4" spans="1:4" ht="20.25" customHeight="1" x14ac:dyDescent="0.2">
      <c r="A4" s="55" t="s">
        <v>1</v>
      </c>
      <c r="B4" s="55"/>
      <c r="C4" s="3"/>
    </row>
    <row r="5" spans="1:4" ht="20.25" customHeight="1" x14ac:dyDescent="0.2">
      <c r="A5" s="55" t="s">
        <v>2</v>
      </c>
      <c r="B5" s="55"/>
      <c r="C5" s="3"/>
    </row>
    <row r="6" spans="1:4" ht="21" customHeight="1" x14ac:dyDescent="0.2">
      <c r="A6" s="56" t="s">
        <v>60</v>
      </c>
      <c r="B6" s="56"/>
      <c r="C6"/>
    </row>
    <row r="7" spans="1:4" ht="16.5" x14ac:dyDescent="0.2">
      <c r="A7" s="57" t="s">
        <v>4</v>
      </c>
      <c r="B7" s="57"/>
      <c r="C7"/>
    </row>
    <row r="8" spans="1:4" ht="9.75" customHeight="1" thickBot="1" x14ac:dyDescent="0.25">
      <c r="A8" s="22"/>
      <c r="B8" s="17"/>
      <c r="C8"/>
    </row>
    <row r="9" spans="1:4" ht="17.25" thickTop="1" thickBot="1" x14ac:dyDescent="0.25">
      <c r="A9" s="4" t="s">
        <v>61</v>
      </c>
      <c r="B9" s="5" t="s">
        <v>6</v>
      </c>
    </row>
    <row r="10" spans="1:4" ht="19.899999999999999" customHeight="1" thickTop="1" x14ac:dyDescent="0.2">
      <c r="A10" s="20" t="s">
        <v>196</v>
      </c>
      <c r="B10" s="8">
        <v>178799805</v>
      </c>
      <c r="C10" s="39"/>
      <c r="D10" s="41"/>
    </row>
    <row r="11" spans="1:4" ht="19.899999999999999" customHeight="1" x14ac:dyDescent="0.2">
      <c r="A11" s="20" t="s">
        <v>62</v>
      </c>
      <c r="B11" s="8">
        <v>479908823</v>
      </c>
      <c r="C11" s="39"/>
      <c r="D11" s="41"/>
    </row>
    <row r="12" spans="1:4" ht="19.899999999999999" customHeight="1" x14ac:dyDescent="0.2">
      <c r="A12" s="20" t="s">
        <v>63</v>
      </c>
      <c r="B12" s="8">
        <v>782141897</v>
      </c>
      <c r="C12" s="39"/>
      <c r="D12" s="41"/>
    </row>
    <row r="13" spans="1:4" ht="19.899999999999999" customHeight="1" x14ac:dyDescent="0.2">
      <c r="A13" s="20" t="s">
        <v>64</v>
      </c>
      <c r="B13" s="8">
        <v>46702556</v>
      </c>
      <c r="C13" s="39"/>
      <c r="D13" s="41"/>
    </row>
    <row r="14" spans="1:4" ht="19.899999999999999" customHeight="1" x14ac:dyDescent="0.2">
      <c r="A14" s="20" t="s">
        <v>65</v>
      </c>
      <c r="B14" s="8">
        <v>5873819560</v>
      </c>
      <c r="C14" s="39"/>
      <c r="D14" s="41"/>
    </row>
    <row r="15" spans="1:4" ht="19.899999999999999" customHeight="1" x14ac:dyDescent="0.2">
      <c r="A15" s="20" t="s">
        <v>66</v>
      </c>
      <c r="B15" s="8">
        <v>333307677</v>
      </c>
      <c r="C15" s="39"/>
      <c r="D15" s="41"/>
    </row>
    <row r="16" spans="1:4" ht="19.899999999999999" customHeight="1" x14ac:dyDescent="0.2">
      <c r="A16" s="20" t="s">
        <v>67</v>
      </c>
      <c r="B16" s="8">
        <v>742147445</v>
      </c>
      <c r="C16" s="39"/>
      <c r="D16" s="41"/>
    </row>
    <row r="17" spans="1:4" ht="19.899999999999999" customHeight="1" x14ac:dyDescent="0.2">
      <c r="A17" s="20" t="s">
        <v>68</v>
      </c>
      <c r="B17" s="8">
        <v>55419524</v>
      </c>
      <c r="C17" s="39"/>
      <c r="D17" s="41"/>
    </row>
    <row r="18" spans="1:4" ht="19.899999999999999" customHeight="1" x14ac:dyDescent="0.2">
      <c r="A18" s="20" t="s">
        <v>69</v>
      </c>
      <c r="B18" s="8">
        <v>184763121</v>
      </c>
      <c r="C18" s="39"/>
      <c r="D18" s="41"/>
    </row>
    <row r="19" spans="1:4" ht="19.899999999999999" customHeight="1" x14ac:dyDescent="0.2">
      <c r="A19" s="20" t="s">
        <v>70</v>
      </c>
      <c r="B19" s="8">
        <v>453951309</v>
      </c>
      <c r="C19" s="39"/>
      <c r="D19" s="41"/>
    </row>
    <row r="20" spans="1:4" ht="19.899999999999999" customHeight="1" x14ac:dyDescent="0.2">
      <c r="A20" s="20" t="s">
        <v>71</v>
      </c>
      <c r="B20" s="8">
        <v>21159297</v>
      </c>
      <c r="C20" s="39"/>
      <c r="D20" s="41"/>
    </row>
    <row r="21" spans="1:4" ht="19.899999999999999" customHeight="1" x14ac:dyDescent="0.2">
      <c r="A21" s="20" t="s">
        <v>72</v>
      </c>
      <c r="B21" s="8">
        <v>159030999</v>
      </c>
      <c r="C21" s="39"/>
      <c r="D21" s="41"/>
    </row>
    <row r="22" spans="1:4" ht="19.899999999999999" customHeight="1" x14ac:dyDescent="0.2">
      <c r="A22" s="20" t="s">
        <v>73</v>
      </c>
      <c r="B22" s="8">
        <v>124631291</v>
      </c>
      <c r="C22" s="39"/>
      <c r="D22" s="41"/>
    </row>
    <row r="23" spans="1:4" ht="19.899999999999999" customHeight="1" x14ac:dyDescent="0.2">
      <c r="A23" s="20" t="s">
        <v>74</v>
      </c>
      <c r="B23" s="8">
        <v>738694775</v>
      </c>
      <c r="C23" s="39"/>
      <c r="D23" s="41"/>
    </row>
    <row r="24" spans="1:4" ht="19.899999999999999" customHeight="1" x14ac:dyDescent="0.2">
      <c r="A24" s="20" t="s">
        <v>75</v>
      </c>
      <c r="B24" s="8">
        <v>132684978</v>
      </c>
      <c r="C24" s="39"/>
      <c r="D24" s="41"/>
    </row>
    <row r="25" spans="1:4" ht="19.899999999999999" customHeight="1" x14ac:dyDescent="0.2">
      <c r="A25" s="20" t="s">
        <v>76</v>
      </c>
      <c r="B25" s="8">
        <v>92168764</v>
      </c>
      <c r="C25" s="39"/>
      <c r="D25" s="41"/>
    </row>
    <row r="26" spans="1:4" ht="19.899999999999999" customHeight="1" x14ac:dyDescent="0.2">
      <c r="A26" s="20" t="s">
        <v>231</v>
      </c>
      <c r="B26" s="8">
        <v>33792212</v>
      </c>
      <c r="C26" s="39"/>
      <c r="D26" s="41"/>
    </row>
    <row r="27" spans="1:4" ht="19.899999999999999" customHeight="1" x14ac:dyDescent="0.2">
      <c r="A27" s="20" t="s">
        <v>77</v>
      </c>
      <c r="B27" s="8">
        <v>465740122</v>
      </c>
      <c r="C27" s="39"/>
      <c r="D27" s="41"/>
    </row>
    <row r="28" spans="1:4" ht="19.899999999999999" customHeight="1" x14ac:dyDescent="0.2">
      <c r="A28" s="20" t="s">
        <v>78</v>
      </c>
      <c r="B28" s="8">
        <v>201444083</v>
      </c>
      <c r="C28" s="39"/>
      <c r="D28" s="41"/>
    </row>
    <row r="29" spans="1:4" ht="19.899999999999999" customHeight="1" x14ac:dyDescent="0.2">
      <c r="A29" s="20" t="s">
        <v>79</v>
      </c>
      <c r="B29" s="8">
        <v>409358843</v>
      </c>
      <c r="C29" s="39"/>
      <c r="D29" s="41"/>
    </row>
    <row r="30" spans="1:4" ht="19.899999999999999" customHeight="1" x14ac:dyDescent="0.2">
      <c r="A30" s="20" t="s">
        <v>80</v>
      </c>
      <c r="B30" s="8">
        <v>251680320</v>
      </c>
      <c r="C30" s="39"/>
      <c r="D30" s="41"/>
    </row>
    <row r="31" spans="1:4" ht="19.899999999999999" customHeight="1" x14ac:dyDescent="0.2">
      <c r="A31" s="20" t="s">
        <v>81</v>
      </c>
      <c r="B31" s="8">
        <v>332386758</v>
      </c>
      <c r="C31" s="39"/>
      <c r="D31" s="41"/>
    </row>
    <row r="32" spans="1:4" ht="19.899999999999999" customHeight="1" x14ac:dyDescent="0.2">
      <c r="A32" s="20" t="s">
        <v>82</v>
      </c>
      <c r="B32" s="8">
        <v>263113109</v>
      </c>
      <c r="C32" s="39"/>
      <c r="D32" s="41"/>
    </row>
    <row r="33" spans="1:4" ht="19.899999999999999" customHeight="1" x14ac:dyDescent="0.2">
      <c r="A33" s="20" t="s">
        <v>83</v>
      </c>
      <c r="B33" s="8">
        <v>7039382627</v>
      </c>
      <c r="C33" s="39"/>
      <c r="D33" s="41"/>
    </row>
    <row r="34" spans="1:4" ht="19.899999999999999" customHeight="1" x14ac:dyDescent="0.2">
      <c r="A34" s="20" t="s">
        <v>84</v>
      </c>
      <c r="B34" s="8">
        <v>47151000</v>
      </c>
      <c r="C34" s="39"/>
      <c r="D34" s="41"/>
    </row>
    <row r="35" spans="1:4" ht="19.899999999999999" customHeight="1" thickBot="1" x14ac:dyDescent="0.25">
      <c r="A35" s="20" t="s">
        <v>85</v>
      </c>
      <c r="B35" s="8">
        <v>5383338026</v>
      </c>
      <c r="C35" s="41"/>
      <c r="D35" s="41"/>
    </row>
    <row r="36" spans="1:4" ht="17.25" thickTop="1" thickBot="1" x14ac:dyDescent="0.25">
      <c r="A36" s="4" t="s">
        <v>53</v>
      </c>
      <c r="B36" s="9">
        <f>SUM(B10:B35)</f>
        <v>24826718921</v>
      </c>
      <c r="C36" s="41"/>
      <c r="D36" s="41"/>
    </row>
    <row r="37" spans="1:4" ht="16.5" thickTop="1" x14ac:dyDescent="0.2">
      <c r="A37" s="1"/>
      <c r="B37"/>
      <c r="C37"/>
    </row>
    <row r="38" spans="1:4" x14ac:dyDescent="0.2">
      <c r="A38" s="10"/>
      <c r="B38" s="6"/>
      <c r="C38"/>
    </row>
    <row r="39" spans="1:4" x14ac:dyDescent="0.2">
      <c r="B39" s="6"/>
      <c r="C39"/>
    </row>
    <row r="40" spans="1:4" x14ac:dyDescent="0.2">
      <c r="B40"/>
      <c r="C40"/>
    </row>
    <row r="41" spans="1:4" x14ac:dyDescent="0.2">
      <c r="B41"/>
      <c r="C41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0"/>
  <sheetViews>
    <sheetView zoomScale="86" zoomScaleNormal="86" workbookViewId="0">
      <selection activeCell="D31" sqref="D31"/>
    </sheetView>
  </sheetViews>
  <sheetFormatPr baseColWidth="10" defaultColWidth="11.42578125" defaultRowHeight="12.75" x14ac:dyDescent="0.2"/>
  <cols>
    <col min="1" max="1" width="94.710937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4" ht="15.75" x14ac:dyDescent="0.2">
      <c r="A1" s="1"/>
      <c r="B1"/>
      <c r="C1"/>
    </row>
    <row r="2" spans="1:4" ht="20.25" customHeight="1" x14ac:dyDescent="0.25">
      <c r="A2" s="54" t="s">
        <v>59</v>
      </c>
      <c r="B2" s="54"/>
      <c r="C2"/>
    </row>
    <row r="3" spans="1:4" ht="20.25" customHeight="1" x14ac:dyDescent="0.2">
      <c r="A3" s="55" t="s">
        <v>197</v>
      </c>
      <c r="B3" s="55"/>
      <c r="C3" s="3"/>
    </row>
    <row r="4" spans="1:4" ht="20.25" customHeight="1" x14ac:dyDescent="0.2">
      <c r="A4" s="55" t="s">
        <v>1</v>
      </c>
      <c r="B4" s="55"/>
      <c r="C4" s="3"/>
    </row>
    <row r="5" spans="1:4" ht="20.25" customHeight="1" x14ac:dyDescent="0.2">
      <c r="A5" s="55" t="s">
        <v>2</v>
      </c>
      <c r="B5" s="55"/>
      <c r="C5" s="3"/>
    </row>
    <row r="6" spans="1:4" ht="21" customHeight="1" x14ac:dyDescent="0.2">
      <c r="A6" s="56" t="s">
        <v>86</v>
      </c>
      <c r="B6" s="56"/>
      <c r="C6"/>
    </row>
    <row r="7" spans="1:4" ht="16.5" x14ac:dyDescent="0.2">
      <c r="A7" s="57" t="s">
        <v>4</v>
      </c>
      <c r="B7" s="57"/>
      <c r="C7"/>
    </row>
    <row r="8" spans="1:4" ht="9.75" customHeight="1" thickBot="1" x14ac:dyDescent="0.25">
      <c r="A8" s="22"/>
      <c r="B8" s="17"/>
      <c r="C8"/>
    </row>
    <row r="9" spans="1:4" ht="16.5" thickTop="1" thickBot="1" x14ac:dyDescent="0.25">
      <c r="A9" s="18" t="s">
        <v>61</v>
      </c>
      <c r="B9" s="19" t="s">
        <v>6</v>
      </c>
      <c r="C9"/>
    </row>
    <row r="10" spans="1:4" ht="19.899999999999999" customHeight="1" thickTop="1" x14ac:dyDescent="0.2">
      <c r="A10" s="20" t="s">
        <v>87</v>
      </c>
      <c r="B10" s="8">
        <v>23979538734</v>
      </c>
      <c r="C10"/>
      <c r="D10" s="12"/>
    </row>
    <row r="11" spans="1:4" ht="19.899999999999999" customHeight="1" x14ac:dyDescent="0.2">
      <c r="A11" s="20" t="s">
        <v>80</v>
      </c>
      <c r="B11" s="8">
        <v>251680320</v>
      </c>
      <c r="C11"/>
      <c r="D11" s="12"/>
    </row>
    <row r="12" spans="1:4" ht="19.899999999999999" customHeight="1" x14ac:dyDescent="0.2">
      <c r="A12" s="20" t="s">
        <v>81</v>
      </c>
      <c r="B12" s="49">
        <v>332386758</v>
      </c>
      <c r="C12"/>
      <c r="D12" s="12"/>
    </row>
    <row r="13" spans="1:4" ht="19.899999999999999" customHeight="1" x14ac:dyDescent="0.2">
      <c r="A13" s="20" t="s">
        <v>82</v>
      </c>
      <c r="B13" s="8">
        <v>263113109</v>
      </c>
      <c r="C13" s="6"/>
      <c r="D13" s="12"/>
    </row>
    <row r="14" spans="1:4" ht="3" customHeight="1" thickBot="1" x14ac:dyDescent="0.25">
      <c r="A14" s="24"/>
      <c r="B14" s="23"/>
      <c r="C14"/>
    </row>
    <row r="15" spans="1:4" ht="16.5" thickTop="1" thickBot="1" x14ac:dyDescent="0.25">
      <c r="A15" s="18" t="s">
        <v>53</v>
      </c>
      <c r="B15" s="21">
        <f>+B13+B12+B11+B10</f>
        <v>24826718921</v>
      </c>
      <c r="C15"/>
    </row>
    <row r="16" spans="1:4" ht="16.5" thickTop="1" x14ac:dyDescent="0.2">
      <c r="A16" s="1"/>
      <c r="B16"/>
      <c r="C16"/>
    </row>
    <row r="17" spans="1:3" x14ac:dyDescent="0.2">
      <c r="A17" s="10"/>
      <c r="B17" s="6"/>
      <c r="C17"/>
    </row>
    <row r="18" spans="1:3" x14ac:dyDescent="0.2">
      <c r="B18" s="6"/>
      <c r="C18"/>
    </row>
    <row r="19" spans="1:3" x14ac:dyDescent="0.2">
      <c r="B19"/>
      <c r="C19"/>
    </row>
    <row r="20" spans="1:3" x14ac:dyDescent="0.2">
      <c r="B20"/>
      <c r="C20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3"/>
  <sheetViews>
    <sheetView zoomScale="83" zoomScaleNormal="83" workbookViewId="0">
      <selection activeCell="D19" sqref="D19"/>
    </sheetView>
  </sheetViews>
  <sheetFormatPr baseColWidth="10" defaultColWidth="11.42578125" defaultRowHeight="12.75" x14ac:dyDescent="0.2"/>
  <cols>
    <col min="1" max="1" width="99.7109375" style="2" customWidth="1"/>
    <col min="2" max="2" width="20.85546875" style="2" customWidth="1"/>
    <col min="3" max="3" width="26.7109375" style="2" customWidth="1"/>
    <col min="4" max="16384" width="11.42578125" style="2"/>
  </cols>
  <sheetData>
    <row r="1" spans="1:4" ht="15.75" x14ac:dyDescent="0.2">
      <c r="A1" s="1"/>
      <c r="B1"/>
      <c r="C1"/>
    </row>
    <row r="2" spans="1:4" ht="20.25" customHeight="1" x14ac:dyDescent="0.25">
      <c r="A2" s="54" t="s">
        <v>59</v>
      </c>
      <c r="B2" s="54"/>
      <c r="C2"/>
    </row>
    <row r="3" spans="1:4" ht="20.25" customHeight="1" x14ac:dyDescent="0.2">
      <c r="A3" s="55" t="s">
        <v>197</v>
      </c>
      <c r="B3" s="55"/>
      <c r="C3" s="3"/>
    </row>
    <row r="4" spans="1:4" ht="20.25" customHeight="1" x14ac:dyDescent="0.2">
      <c r="A4" s="55" t="s">
        <v>1</v>
      </c>
      <c r="B4" s="55"/>
      <c r="C4" s="3"/>
    </row>
    <row r="5" spans="1:4" ht="20.25" customHeight="1" x14ac:dyDescent="0.2">
      <c r="A5" s="55" t="s">
        <v>2</v>
      </c>
      <c r="B5" s="55"/>
      <c r="C5" s="3"/>
    </row>
    <row r="6" spans="1:4" ht="21" customHeight="1" x14ac:dyDescent="0.2">
      <c r="A6" s="56" t="s">
        <v>88</v>
      </c>
      <c r="B6" s="56"/>
      <c r="C6"/>
    </row>
    <row r="7" spans="1:4" ht="15.75" x14ac:dyDescent="0.2">
      <c r="A7" s="53" t="s">
        <v>4</v>
      </c>
      <c r="B7" s="53"/>
      <c r="C7"/>
    </row>
    <row r="8" spans="1:4" ht="9.75" customHeight="1" thickBot="1" x14ac:dyDescent="0.25">
      <c r="A8" s="1"/>
      <c r="B8" s="17"/>
      <c r="C8"/>
    </row>
    <row r="9" spans="1:4" ht="16.5" thickTop="1" thickBot="1" x14ac:dyDescent="0.25">
      <c r="A9" s="18" t="s">
        <v>61</v>
      </c>
      <c r="B9" s="19" t="s">
        <v>6</v>
      </c>
      <c r="C9"/>
    </row>
    <row r="10" spans="1:4" ht="37.15" customHeight="1" thickTop="1" x14ac:dyDescent="0.2">
      <c r="A10" s="20" t="s">
        <v>89</v>
      </c>
      <c r="B10" s="8">
        <v>7086533627</v>
      </c>
      <c r="C10" s="39"/>
      <c r="D10" s="40"/>
    </row>
    <row r="11" spans="1:4" ht="26.45" customHeight="1" x14ac:dyDescent="0.2">
      <c r="A11" s="20" t="s">
        <v>90</v>
      </c>
      <c r="B11" s="8">
        <v>0</v>
      </c>
      <c r="C11"/>
    </row>
    <row r="12" spans="1:4" ht="37.9" customHeight="1" x14ac:dyDescent="0.2">
      <c r="A12" s="20" t="s">
        <v>91</v>
      </c>
      <c r="B12" s="8">
        <v>0</v>
      </c>
      <c r="C12"/>
    </row>
    <row r="13" spans="1:4" ht="37.9" customHeight="1" x14ac:dyDescent="0.2">
      <c r="A13" s="20" t="s">
        <v>92</v>
      </c>
      <c r="B13" s="8">
        <v>0</v>
      </c>
      <c r="C13" s="6"/>
    </row>
    <row r="14" spans="1:4" ht="38.450000000000003" customHeight="1" x14ac:dyDescent="0.2">
      <c r="A14" s="20" t="s">
        <v>93</v>
      </c>
      <c r="B14" s="8">
        <v>0</v>
      </c>
      <c r="C14"/>
    </row>
    <row r="15" spans="1:4" ht="39.6" customHeight="1" x14ac:dyDescent="0.2">
      <c r="A15" s="20" t="s">
        <v>94</v>
      </c>
      <c r="B15" s="8">
        <v>0</v>
      </c>
      <c r="C15"/>
    </row>
    <row r="16" spans="1:4" ht="31.15" customHeight="1" x14ac:dyDescent="0.2">
      <c r="A16" s="7" t="s">
        <v>95</v>
      </c>
      <c r="B16" s="8">
        <v>0</v>
      </c>
      <c r="C16"/>
    </row>
    <row r="17" spans="1:3" ht="6" customHeight="1" thickBot="1" x14ac:dyDescent="0.25">
      <c r="A17" s="7"/>
      <c r="B17" s="8"/>
      <c r="C17"/>
    </row>
    <row r="18" spans="1:3" ht="16.5" thickTop="1" thickBot="1" x14ac:dyDescent="0.25">
      <c r="A18" s="18" t="s">
        <v>53</v>
      </c>
      <c r="B18" s="21">
        <f>SUM(B10:B17)</f>
        <v>7086533627</v>
      </c>
      <c r="C18"/>
    </row>
    <row r="19" spans="1:3" ht="16.5" thickTop="1" x14ac:dyDescent="0.2">
      <c r="A19" s="1"/>
      <c r="B19"/>
      <c r="C19"/>
    </row>
    <row r="20" spans="1:3" x14ac:dyDescent="0.2">
      <c r="A20" s="10"/>
      <c r="B20" s="6"/>
      <c r="C20"/>
    </row>
    <row r="21" spans="1:3" x14ac:dyDescent="0.2">
      <c r="B21" s="6"/>
      <c r="C21"/>
    </row>
    <row r="22" spans="1:3" x14ac:dyDescent="0.2">
      <c r="B22"/>
      <c r="C22"/>
    </row>
    <row r="23" spans="1:3" x14ac:dyDescent="0.2">
      <c r="B23"/>
      <c r="C23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8"/>
  <sheetViews>
    <sheetView zoomScale="82" zoomScaleNormal="82" workbookViewId="0">
      <selection activeCell="B45" sqref="B45"/>
    </sheetView>
  </sheetViews>
  <sheetFormatPr baseColWidth="10" defaultColWidth="11.42578125" defaultRowHeight="12.75" x14ac:dyDescent="0.2"/>
  <cols>
    <col min="1" max="1" width="98.7109375" style="2" customWidth="1"/>
    <col min="2" max="2" width="20.85546875" style="2" customWidth="1"/>
    <col min="3" max="3" width="18.42578125" style="2" bestFit="1" customWidth="1"/>
    <col min="4" max="4" width="13.5703125" style="2" bestFit="1" customWidth="1"/>
    <col min="5" max="16384" width="11.42578125" style="2"/>
  </cols>
  <sheetData>
    <row r="1" spans="1:4" ht="1.9" customHeight="1" x14ac:dyDescent="0.2">
      <c r="A1" s="1"/>
      <c r="B1"/>
      <c r="C1"/>
    </row>
    <row r="2" spans="1:4" ht="20.25" customHeight="1" x14ac:dyDescent="0.25">
      <c r="A2" s="54" t="s">
        <v>96</v>
      </c>
      <c r="B2" s="54"/>
      <c r="C2"/>
    </row>
    <row r="3" spans="1:4" ht="20.25" customHeight="1" x14ac:dyDescent="0.2">
      <c r="A3" s="55" t="s">
        <v>197</v>
      </c>
      <c r="B3" s="55"/>
      <c r="C3" s="3"/>
    </row>
    <row r="4" spans="1:4" ht="20.25" customHeight="1" x14ac:dyDescent="0.2">
      <c r="A4" s="55" t="s">
        <v>1</v>
      </c>
      <c r="B4" s="55"/>
      <c r="C4" s="3"/>
    </row>
    <row r="5" spans="1:4" ht="20.25" customHeight="1" x14ac:dyDescent="0.2">
      <c r="A5" s="55" t="s">
        <v>2</v>
      </c>
      <c r="B5" s="55"/>
      <c r="C5" s="3"/>
    </row>
    <row r="6" spans="1:4" ht="21" customHeight="1" x14ac:dyDescent="0.2">
      <c r="A6" s="56" t="s">
        <v>97</v>
      </c>
      <c r="B6" s="56"/>
      <c r="C6"/>
    </row>
    <row r="7" spans="1:4" ht="15.75" x14ac:dyDescent="0.2">
      <c r="A7" s="53" t="s">
        <v>4</v>
      </c>
      <c r="B7" s="53"/>
      <c r="C7"/>
    </row>
    <row r="8" spans="1:4" ht="6.6" customHeight="1" thickBot="1" x14ac:dyDescent="0.25">
      <c r="A8" s="1"/>
      <c r="B8" s="17"/>
      <c r="C8"/>
    </row>
    <row r="9" spans="1:4" ht="16.5" thickTop="1" thickBot="1" x14ac:dyDescent="0.25">
      <c r="A9" s="18" t="s">
        <v>61</v>
      </c>
      <c r="B9" s="19" t="s">
        <v>6</v>
      </c>
      <c r="C9"/>
    </row>
    <row r="10" spans="1:4" ht="19.899999999999999" customHeight="1" thickTop="1" x14ac:dyDescent="0.2">
      <c r="A10" s="26" t="s">
        <v>98</v>
      </c>
      <c r="B10" s="27">
        <f>+B11+B12+B13+B14+B15+B16+B17+B18</f>
        <v>4106395217</v>
      </c>
      <c r="C10"/>
      <c r="D10" s="40"/>
    </row>
    <row r="11" spans="1:4" ht="19.899999999999999" customHeight="1" x14ac:dyDescent="0.2">
      <c r="A11" s="28" t="s">
        <v>99</v>
      </c>
      <c r="B11" s="23">
        <v>251680320</v>
      </c>
      <c r="C11"/>
      <c r="D11" s="40"/>
    </row>
    <row r="12" spans="1:4" ht="19.899999999999999" customHeight="1" x14ac:dyDescent="0.2">
      <c r="A12" s="28" t="s">
        <v>100</v>
      </c>
      <c r="B12" s="23">
        <v>1089176026</v>
      </c>
      <c r="C12"/>
      <c r="D12" s="40"/>
    </row>
    <row r="13" spans="1:4" ht="19.899999999999999" customHeight="1" x14ac:dyDescent="0.2">
      <c r="A13" s="28" t="s">
        <v>101</v>
      </c>
      <c r="B13" s="23">
        <v>707928341</v>
      </c>
      <c r="C13"/>
      <c r="D13" s="41"/>
    </row>
    <row r="14" spans="1:4" ht="19.899999999999999" customHeight="1" x14ac:dyDescent="0.2">
      <c r="A14" s="42" t="s">
        <v>102</v>
      </c>
      <c r="B14" s="23">
        <v>0</v>
      </c>
      <c r="C14"/>
      <c r="D14" s="40"/>
    </row>
    <row r="15" spans="1:4" ht="19.899999999999999" customHeight="1" x14ac:dyDescent="0.2">
      <c r="A15" s="42" t="s">
        <v>103</v>
      </c>
      <c r="B15" s="23">
        <v>773127117</v>
      </c>
      <c r="C15"/>
      <c r="D15" s="41"/>
    </row>
    <row r="16" spans="1:4" ht="19.899999999999999" customHeight="1" x14ac:dyDescent="0.2">
      <c r="A16" s="42" t="s">
        <v>104</v>
      </c>
      <c r="B16" s="23">
        <v>0</v>
      </c>
      <c r="C16"/>
      <c r="D16" s="40"/>
    </row>
    <row r="17" spans="1:4" ht="19.899999999999999" customHeight="1" x14ac:dyDescent="0.2">
      <c r="A17" s="42" t="s">
        <v>105</v>
      </c>
      <c r="B17" s="23">
        <v>955146309</v>
      </c>
      <c r="C17"/>
      <c r="D17" s="40"/>
    </row>
    <row r="18" spans="1:4" ht="19.899999999999999" customHeight="1" x14ac:dyDescent="0.2">
      <c r="A18" s="42" t="s">
        <v>21</v>
      </c>
      <c r="B18" s="23">
        <v>329337104</v>
      </c>
      <c r="C18"/>
      <c r="D18" s="40"/>
    </row>
    <row r="19" spans="1:4" ht="19.899999999999999" customHeight="1" x14ac:dyDescent="0.2">
      <c r="A19" s="43" t="s">
        <v>106</v>
      </c>
      <c r="B19" s="27">
        <f>+B20+B21+B22+B23+B24+B25+B26</f>
        <v>14112769225</v>
      </c>
      <c r="C19"/>
      <c r="D19" s="40"/>
    </row>
    <row r="20" spans="1:4" ht="19.899999999999999" customHeight="1" x14ac:dyDescent="0.2">
      <c r="A20" s="42" t="s">
        <v>107</v>
      </c>
      <c r="B20" s="23">
        <v>65238844</v>
      </c>
      <c r="C20"/>
      <c r="D20" s="40"/>
    </row>
    <row r="21" spans="1:4" ht="19.899999999999999" customHeight="1" x14ac:dyDescent="0.2">
      <c r="A21" s="42" t="s">
        <v>108</v>
      </c>
      <c r="B21" s="23">
        <v>792423669</v>
      </c>
      <c r="C21"/>
      <c r="D21" s="40"/>
    </row>
    <row r="22" spans="1:4" ht="19.899999999999999" customHeight="1" x14ac:dyDescent="0.2">
      <c r="A22" s="42" t="s">
        <v>109</v>
      </c>
      <c r="B22" s="23">
        <v>2830157604</v>
      </c>
      <c r="C22"/>
      <c r="D22" s="40"/>
    </row>
    <row r="23" spans="1:4" ht="19.899999999999999" customHeight="1" x14ac:dyDescent="0.2">
      <c r="A23" s="42" t="s">
        <v>110</v>
      </c>
      <c r="B23" s="23">
        <v>348864731</v>
      </c>
      <c r="C23"/>
      <c r="D23" s="40"/>
    </row>
    <row r="24" spans="1:4" ht="19.899999999999999" customHeight="1" x14ac:dyDescent="0.2">
      <c r="A24" s="42" t="s">
        <v>111</v>
      </c>
      <c r="B24" s="23">
        <v>8881155441</v>
      </c>
      <c r="C24"/>
      <c r="D24" s="40"/>
    </row>
    <row r="25" spans="1:4" ht="19.899999999999999" customHeight="1" x14ac:dyDescent="0.2">
      <c r="A25" s="42" t="s">
        <v>112</v>
      </c>
      <c r="B25" s="23">
        <v>654640083</v>
      </c>
      <c r="C25"/>
      <c r="D25" s="40"/>
    </row>
    <row r="26" spans="1:4" ht="19.899999999999999" customHeight="1" x14ac:dyDescent="0.2">
      <c r="A26" s="42" t="s">
        <v>113</v>
      </c>
      <c r="B26" s="23">
        <v>540288853</v>
      </c>
      <c r="C26"/>
      <c r="D26" s="40"/>
    </row>
    <row r="27" spans="1:4" ht="19.899999999999999" customHeight="1" x14ac:dyDescent="0.2">
      <c r="A27" s="43" t="s">
        <v>114</v>
      </c>
      <c r="B27" s="27">
        <f>+B28+B29+B30+B31+B32+B33+B34+B35+B36</f>
        <v>814857610</v>
      </c>
      <c r="C27"/>
      <c r="D27" s="40"/>
    </row>
    <row r="28" spans="1:4" ht="19.899999999999999" customHeight="1" x14ac:dyDescent="0.2">
      <c r="A28" s="42" t="s">
        <v>115</v>
      </c>
      <c r="B28" s="23">
        <v>99450353</v>
      </c>
      <c r="C28"/>
      <c r="D28" s="40"/>
    </row>
    <row r="29" spans="1:4" ht="19.899999999999999" customHeight="1" x14ac:dyDescent="0.2">
      <c r="A29" s="42" t="s">
        <v>116</v>
      </c>
      <c r="B29" s="23">
        <v>265990905</v>
      </c>
      <c r="C29"/>
      <c r="D29" s="40"/>
    </row>
    <row r="30" spans="1:4" ht="19.899999999999999" customHeight="1" x14ac:dyDescent="0.2">
      <c r="A30" s="42" t="s">
        <v>117</v>
      </c>
      <c r="B30" s="23">
        <v>99816023</v>
      </c>
      <c r="C30"/>
      <c r="D30" s="40"/>
    </row>
    <row r="31" spans="1:4" ht="19.899999999999999" customHeight="1" x14ac:dyDescent="0.2">
      <c r="A31" s="42" t="s">
        <v>118</v>
      </c>
      <c r="B31" s="23">
        <v>0</v>
      </c>
      <c r="C31"/>
      <c r="D31" s="40"/>
    </row>
    <row r="32" spans="1:4" ht="19.899999999999999" customHeight="1" x14ac:dyDescent="0.2">
      <c r="A32" s="42" t="s">
        <v>119</v>
      </c>
      <c r="B32" s="23">
        <v>9420992</v>
      </c>
      <c r="C32"/>
      <c r="D32" s="40"/>
    </row>
    <row r="33" spans="1:4" ht="19.899999999999999" customHeight="1" x14ac:dyDescent="0.2">
      <c r="A33" s="42" t="s">
        <v>120</v>
      </c>
      <c r="B33" s="23">
        <v>198949860</v>
      </c>
      <c r="C33"/>
      <c r="D33" s="40"/>
    </row>
    <row r="34" spans="1:4" ht="19.899999999999999" customHeight="1" x14ac:dyDescent="0.2">
      <c r="A34" s="42" t="s">
        <v>121</v>
      </c>
      <c r="B34" s="23">
        <v>124631291</v>
      </c>
      <c r="C34"/>
      <c r="D34" s="40"/>
    </row>
    <row r="35" spans="1:4" ht="19.899999999999999" customHeight="1" x14ac:dyDescent="0.2">
      <c r="A35" s="42" t="s">
        <v>122</v>
      </c>
      <c r="B35" s="23">
        <v>0</v>
      </c>
      <c r="C35"/>
      <c r="D35" s="40"/>
    </row>
    <row r="36" spans="1:4" ht="19.899999999999999" customHeight="1" x14ac:dyDescent="0.2">
      <c r="A36" s="42" t="s">
        <v>123</v>
      </c>
      <c r="B36" s="23">
        <v>16598186</v>
      </c>
      <c r="C36"/>
      <c r="D36" s="40"/>
    </row>
    <row r="37" spans="1:4" ht="19.899999999999999" customHeight="1" x14ac:dyDescent="0.2">
      <c r="A37" s="43" t="s">
        <v>124</v>
      </c>
      <c r="B37" s="27">
        <f>+B38+B39+B40+B41</f>
        <v>5792696869</v>
      </c>
      <c r="C37"/>
      <c r="D37" s="40"/>
    </row>
    <row r="38" spans="1:4" ht="19.899999999999999" customHeight="1" x14ac:dyDescent="0.2">
      <c r="A38" s="42" t="s">
        <v>125</v>
      </c>
      <c r="B38" s="23">
        <v>359358843</v>
      </c>
      <c r="C38"/>
      <c r="D38" s="40"/>
    </row>
    <row r="39" spans="1:4" ht="25.5" x14ac:dyDescent="0.2">
      <c r="A39" s="42" t="s">
        <v>126</v>
      </c>
      <c r="B39" s="23">
        <v>5383338026</v>
      </c>
      <c r="C39"/>
      <c r="D39" s="40"/>
    </row>
    <row r="40" spans="1:4" ht="19.899999999999999" customHeight="1" x14ac:dyDescent="0.2">
      <c r="A40" s="42" t="s">
        <v>127</v>
      </c>
      <c r="B40" s="23">
        <v>0</v>
      </c>
      <c r="C40"/>
      <c r="D40" s="40"/>
    </row>
    <row r="41" spans="1:4" ht="19.899999999999999" customHeight="1" x14ac:dyDescent="0.2">
      <c r="A41" s="42" t="s">
        <v>128</v>
      </c>
      <c r="B41" s="23">
        <v>50000000</v>
      </c>
      <c r="C41"/>
      <c r="D41" s="40"/>
    </row>
    <row r="42" spans="1:4" ht="9.75" customHeight="1" thickBot="1" x14ac:dyDescent="0.25">
      <c r="A42" s="44"/>
      <c r="B42" s="8"/>
      <c r="C42"/>
      <c r="D42" s="40"/>
    </row>
    <row r="43" spans="1:4" ht="16.5" thickTop="1" thickBot="1" x14ac:dyDescent="0.25">
      <c r="A43" s="18" t="s">
        <v>53</v>
      </c>
      <c r="B43" s="21">
        <f>+B37+B27+B19+B10</f>
        <v>24826718921</v>
      </c>
      <c r="C43"/>
      <c r="D43" s="40"/>
    </row>
    <row r="44" spans="1:4" ht="16.5" thickTop="1" x14ac:dyDescent="0.2">
      <c r="A44" s="1"/>
      <c r="B44"/>
      <c r="C44"/>
    </row>
    <row r="45" spans="1:4" x14ac:dyDescent="0.2">
      <c r="A45" s="10"/>
      <c r="B45" s="6"/>
      <c r="C45"/>
    </row>
    <row r="46" spans="1:4" x14ac:dyDescent="0.2">
      <c r="B46" s="6"/>
      <c r="C46"/>
    </row>
    <row r="47" spans="1:4" x14ac:dyDescent="0.2">
      <c r="B47"/>
      <c r="C47"/>
    </row>
    <row r="48" spans="1:4" x14ac:dyDescent="0.2">
      <c r="B48"/>
      <c r="C48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5433070866141736" bottom="0.35433070866141736" header="0.31496062992125984" footer="0.31496062992125984"/>
  <pageSetup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6"/>
  <sheetViews>
    <sheetView topLeftCell="A4" zoomScale="79" zoomScaleNormal="79" workbookViewId="0">
      <selection activeCell="B21" sqref="B21"/>
    </sheetView>
  </sheetViews>
  <sheetFormatPr baseColWidth="10" defaultColWidth="11.42578125" defaultRowHeight="12.75" x14ac:dyDescent="0.2"/>
  <cols>
    <col min="1" max="1" width="93.42578125" style="2" customWidth="1"/>
    <col min="2" max="2" width="20.85546875" style="2" customWidth="1"/>
    <col min="3" max="3" width="13.140625" style="2" bestFit="1" customWidth="1"/>
    <col min="4" max="4" width="10.5703125" style="2" bestFit="1" customWidth="1"/>
    <col min="5" max="16384" width="11.42578125" style="2"/>
  </cols>
  <sheetData>
    <row r="1" spans="1:4" ht="15.75" x14ac:dyDescent="0.2">
      <c r="A1" s="1"/>
      <c r="B1"/>
      <c r="C1"/>
    </row>
    <row r="2" spans="1:4" ht="20.25" customHeight="1" x14ac:dyDescent="0.25">
      <c r="A2" s="54" t="s">
        <v>129</v>
      </c>
      <c r="B2" s="54"/>
      <c r="C2"/>
    </row>
    <row r="3" spans="1:4" ht="20.25" customHeight="1" x14ac:dyDescent="0.2">
      <c r="A3" s="55" t="s">
        <v>197</v>
      </c>
      <c r="B3" s="55"/>
      <c r="C3" s="3"/>
    </row>
    <row r="4" spans="1:4" ht="20.25" customHeight="1" x14ac:dyDescent="0.2">
      <c r="A4" s="55" t="s">
        <v>1</v>
      </c>
      <c r="B4" s="55"/>
      <c r="C4" s="3"/>
    </row>
    <row r="5" spans="1:4" ht="20.25" customHeight="1" x14ac:dyDescent="0.2">
      <c r="A5" s="55" t="s">
        <v>2</v>
      </c>
      <c r="B5" s="55"/>
      <c r="C5" s="3"/>
    </row>
    <row r="6" spans="1:4" ht="21" customHeight="1" x14ac:dyDescent="0.2">
      <c r="A6" s="56" t="s">
        <v>130</v>
      </c>
      <c r="B6" s="56"/>
      <c r="C6"/>
    </row>
    <row r="7" spans="1:4" ht="15.75" x14ac:dyDescent="0.2">
      <c r="A7" s="53" t="s">
        <v>4</v>
      </c>
      <c r="B7" s="53"/>
      <c r="C7"/>
    </row>
    <row r="8" spans="1:4" ht="9.75" customHeight="1" thickBot="1" x14ac:dyDescent="0.25">
      <c r="A8" s="1"/>
      <c r="B8" s="17"/>
      <c r="C8"/>
    </row>
    <row r="9" spans="1:4" ht="16.5" thickTop="1" thickBot="1" x14ac:dyDescent="0.25">
      <c r="A9" s="18" t="s">
        <v>61</v>
      </c>
      <c r="B9" s="19" t="s">
        <v>6</v>
      </c>
      <c r="C9"/>
    </row>
    <row r="10" spans="1:4" ht="19.899999999999999" customHeight="1" thickTop="1" x14ac:dyDescent="0.2">
      <c r="A10" s="26" t="s">
        <v>131</v>
      </c>
      <c r="B10" s="27">
        <f>+B11+B14+B23+B27+B30+B35</f>
        <v>21673608211</v>
      </c>
      <c r="C10"/>
      <c r="D10" s="12"/>
    </row>
    <row r="11" spans="1:4" ht="15" x14ac:dyDescent="0.2">
      <c r="A11" s="26" t="s">
        <v>132</v>
      </c>
      <c r="B11" s="27">
        <f>+B12+B13</f>
        <v>3416471317</v>
      </c>
      <c r="C11"/>
      <c r="D11" s="12"/>
    </row>
    <row r="12" spans="1:4" ht="19.899999999999999" customHeight="1" x14ac:dyDescent="0.2">
      <c r="A12" s="28" t="s">
        <v>133</v>
      </c>
      <c r="B12" s="50">
        <v>279782531</v>
      </c>
      <c r="C12"/>
      <c r="D12" s="12"/>
    </row>
    <row r="13" spans="1:4" ht="19.899999999999999" customHeight="1" x14ac:dyDescent="0.2">
      <c r="A13" s="28" t="s">
        <v>134</v>
      </c>
      <c r="B13" s="50">
        <v>3136688786</v>
      </c>
      <c r="C13"/>
      <c r="D13" s="12"/>
    </row>
    <row r="14" spans="1:4" ht="19.899999999999999" customHeight="1" x14ac:dyDescent="0.2">
      <c r="A14" s="26" t="s">
        <v>135</v>
      </c>
      <c r="B14" s="51">
        <f>+B15+B16+B17+B18+B19+B20+B21+B22</f>
        <v>6441554351</v>
      </c>
      <c r="C14"/>
      <c r="D14" s="12"/>
    </row>
    <row r="15" spans="1:4" ht="19.899999999999999" customHeight="1" x14ac:dyDescent="0.2">
      <c r="A15" s="28" t="s">
        <v>136</v>
      </c>
      <c r="B15" s="50">
        <v>3931446668</v>
      </c>
      <c r="C15"/>
      <c r="D15" s="12"/>
    </row>
    <row r="16" spans="1:4" ht="19.899999999999999" customHeight="1" x14ac:dyDescent="0.2">
      <c r="A16" s="28" t="s">
        <v>137</v>
      </c>
      <c r="B16" s="50">
        <v>0</v>
      </c>
      <c r="C16"/>
      <c r="D16" s="12"/>
    </row>
    <row r="17" spans="1:4" ht="19.899999999999999" customHeight="1" x14ac:dyDescent="0.2">
      <c r="A17" s="28" t="s">
        <v>191</v>
      </c>
      <c r="B17" s="50">
        <v>406131063</v>
      </c>
      <c r="C17"/>
      <c r="D17" s="12"/>
    </row>
    <row r="18" spans="1:4" ht="19.899999999999999" customHeight="1" x14ac:dyDescent="0.2">
      <c r="A18" s="28" t="s">
        <v>192</v>
      </c>
      <c r="B18" s="50">
        <v>777482602</v>
      </c>
      <c r="C18"/>
      <c r="D18" s="12"/>
    </row>
    <row r="19" spans="1:4" ht="19.899999999999999" customHeight="1" x14ac:dyDescent="0.2">
      <c r="A19" s="28" t="s">
        <v>193</v>
      </c>
      <c r="B19" s="50">
        <v>0</v>
      </c>
      <c r="C19"/>
      <c r="D19" s="12"/>
    </row>
    <row r="20" spans="1:4" ht="19.899999999999999" customHeight="1" x14ac:dyDescent="0.2">
      <c r="A20" s="28" t="s">
        <v>138</v>
      </c>
      <c r="B20" s="50">
        <v>0</v>
      </c>
      <c r="C20"/>
      <c r="D20" s="12"/>
    </row>
    <row r="21" spans="1:4" ht="19.899999999999999" customHeight="1" x14ac:dyDescent="0.2">
      <c r="A21" s="28" t="s">
        <v>194</v>
      </c>
      <c r="B21" s="50">
        <v>891610196</v>
      </c>
      <c r="C21"/>
      <c r="D21" s="12"/>
    </row>
    <row r="22" spans="1:4" ht="19.899999999999999" customHeight="1" x14ac:dyDescent="0.2">
      <c r="A22" s="28" t="s">
        <v>139</v>
      </c>
      <c r="B22" s="50">
        <v>434883822</v>
      </c>
      <c r="C22"/>
      <c r="D22" s="12"/>
    </row>
    <row r="23" spans="1:4" ht="19.899999999999999" customHeight="1" x14ac:dyDescent="0.2">
      <c r="A23" s="26" t="s">
        <v>140</v>
      </c>
      <c r="B23" s="51">
        <f>+B24+B25+B26</f>
        <v>961693381</v>
      </c>
      <c r="C23"/>
      <c r="D23" s="12"/>
    </row>
    <row r="24" spans="1:4" ht="30" customHeight="1" x14ac:dyDescent="0.2">
      <c r="A24" s="28" t="s">
        <v>141</v>
      </c>
      <c r="B24" s="50">
        <v>769271783</v>
      </c>
      <c r="C24"/>
      <c r="D24" s="12"/>
    </row>
    <row r="25" spans="1:4" ht="19.899999999999999" customHeight="1" x14ac:dyDescent="0.2">
      <c r="A25" s="28" t="s">
        <v>195</v>
      </c>
      <c r="B25" s="50">
        <v>192421598</v>
      </c>
      <c r="C25"/>
      <c r="D25" s="12"/>
    </row>
    <row r="26" spans="1:4" ht="19.899999999999999" customHeight="1" x14ac:dyDescent="0.2">
      <c r="A26" s="28" t="s">
        <v>142</v>
      </c>
      <c r="B26" s="50">
        <v>0</v>
      </c>
      <c r="C26"/>
      <c r="D26" s="12"/>
    </row>
    <row r="27" spans="1:4" ht="19.899999999999999" customHeight="1" x14ac:dyDescent="0.2">
      <c r="A27" s="26" t="s">
        <v>143</v>
      </c>
      <c r="B27" s="51">
        <f>+B28+B29</f>
        <v>92684978</v>
      </c>
      <c r="C27"/>
      <c r="D27" s="12"/>
    </row>
    <row r="28" spans="1:4" ht="19.899999999999999" customHeight="1" x14ac:dyDescent="0.2">
      <c r="A28" s="28" t="s">
        <v>144</v>
      </c>
      <c r="B28" s="50">
        <v>0</v>
      </c>
      <c r="C28"/>
      <c r="D28" s="12"/>
    </row>
    <row r="29" spans="1:4" ht="19.899999999999999" customHeight="1" x14ac:dyDescent="0.2">
      <c r="A29" s="28" t="s">
        <v>145</v>
      </c>
      <c r="B29" s="50">
        <v>92684978</v>
      </c>
      <c r="C29"/>
      <c r="D29" s="12"/>
    </row>
    <row r="30" spans="1:4" ht="19.899999999999999" customHeight="1" x14ac:dyDescent="0.2">
      <c r="A30" s="26" t="s">
        <v>146</v>
      </c>
      <c r="B30" s="51">
        <f>+B31+B32+B33+B34</f>
        <v>87009949</v>
      </c>
      <c r="C30"/>
      <c r="D30" s="12"/>
    </row>
    <row r="31" spans="1:4" ht="19.899999999999999" customHeight="1" x14ac:dyDescent="0.2">
      <c r="A31" s="28" t="s">
        <v>25</v>
      </c>
      <c r="B31" s="50">
        <v>87009949</v>
      </c>
      <c r="C31"/>
      <c r="D31" s="12"/>
    </row>
    <row r="32" spans="1:4" ht="19.899999999999999" customHeight="1" x14ac:dyDescent="0.2">
      <c r="A32" s="28" t="s">
        <v>147</v>
      </c>
      <c r="B32" s="50">
        <v>0</v>
      </c>
      <c r="C32"/>
      <c r="D32" s="12"/>
    </row>
    <row r="33" spans="1:4" ht="19.899999999999999" customHeight="1" x14ac:dyDescent="0.2">
      <c r="A33" s="28" t="s">
        <v>148</v>
      </c>
      <c r="B33" s="50">
        <v>0</v>
      </c>
      <c r="C33"/>
      <c r="D33" s="12"/>
    </row>
    <row r="34" spans="1:4" ht="19.899999999999999" customHeight="1" x14ac:dyDescent="0.2">
      <c r="A34" s="28" t="s">
        <v>149</v>
      </c>
      <c r="B34" s="50">
        <v>0</v>
      </c>
      <c r="C34"/>
      <c r="D34" s="12"/>
    </row>
    <row r="35" spans="1:4" ht="19.899999999999999" customHeight="1" x14ac:dyDescent="0.2">
      <c r="A35" s="26" t="s">
        <v>150</v>
      </c>
      <c r="B35" s="51">
        <f>+B36</f>
        <v>10674194235</v>
      </c>
      <c r="C35"/>
      <c r="D35" s="12"/>
    </row>
    <row r="36" spans="1:4" ht="19.899999999999999" customHeight="1" x14ac:dyDescent="0.2">
      <c r="A36" s="28" t="s">
        <v>151</v>
      </c>
      <c r="B36" s="50">
        <v>10674194235</v>
      </c>
      <c r="C36"/>
      <c r="D36" s="12"/>
    </row>
    <row r="37" spans="1:4" ht="19.899999999999999" customHeight="1" x14ac:dyDescent="0.2">
      <c r="A37" s="31" t="s">
        <v>152</v>
      </c>
      <c r="B37" s="51">
        <v>2743751867</v>
      </c>
      <c r="C37"/>
      <c r="D37" s="12"/>
    </row>
    <row r="38" spans="1:4" ht="36" customHeight="1" x14ac:dyDescent="0.2">
      <c r="A38" s="26" t="s">
        <v>153</v>
      </c>
      <c r="B38" s="51">
        <v>359358843</v>
      </c>
      <c r="C38"/>
      <c r="D38" s="12"/>
    </row>
    <row r="39" spans="1:4" ht="19.899999999999999" customHeight="1" x14ac:dyDescent="0.2">
      <c r="A39" s="26" t="s">
        <v>154</v>
      </c>
      <c r="B39" s="51">
        <v>50000000</v>
      </c>
      <c r="C39"/>
      <c r="D39" s="12"/>
    </row>
    <row r="40" spans="1:4" ht="9.75" customHeight="1" thickBot="1" x14ac:dyDescent="0.25">
      <c r="A40" s="7"/>
      <c r="B40" s="8"/>
      <c r="C40"/>
      <c r="D40" s="12"/>
    </row>
    <row r="41" spans="1:4" ht="16.5" thickTop="1" thickBot="1" x14ac:dyDescent="0.25">
      <c r="A41" s="18" t="s">
        <v>53</v>
      </c>
      <c r="B41" s="21">
        <f>+B39+B38+B37+B10</f>
        <v>24826718921</v>
      </c>
      <c r="C41"/>
      <c r="D41" s="12"/>
    </row>
    <row r="42" spans="1:4" ht="16.5" thickTop="1" x14ac:dyDescent="0.2">
      <c r="A42" s="1"/>
      <c r="B42"/>
      <c r="C42"/>
    </row>
    <row r="43" spans="1:4" x14ac:dyDescent="0.2">
      <c r="A43" s="10"/>
      <c r="B43" s="6"/>
      <c r="C43"/>
    </row>
    <row r="44" spans="1:4" x14ac:dyDescent="0.2">
      <c r="B44" s="6"/>
      <c r="C44"/>
    </row>
    <row r="45" spans="1:4" x14ac:dyDescent="0.2">
      <c r="B45"/>
      <c r="C45"/>
    </row>
    <row r="46" spans="1:4" x14ac:dyDescent="0.2">
      <c r="B46"/>
      <c r="C46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3" bottom="0.35433070866141736" header="0.25" footer="0.31496062992125984"/>
  <pageSetup scale="8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62"/>
  <sheetViews>
    <sheetView tabSelected="1" zoomScale="76" zoomScaleNormal="76" zoomScaleSheetLayoutView="100" workbookViewId="0">
      <selection activeCell="B58" sqref="B58"/>
    </sheetView>
  </sheetViews>
  <sheetFormatPr baseColWidth="10" defaultColWidth="11.42578125" defaultRowHeight="12.75" x14ac:dyDescent="0.2"/>
  <cols>
    <col min="1" max="1" width="83.42578125" style="14" customWidth="1"/>
    <col min="2" max="2" width="20.85546875" style="2" customWidth="1"/>
    <col min="3" max="3" width="26.7109375" style="2" customWidth="1"/>
    <col min="4" max="4" width="19.140625" style="2" bestFit="1" customWidth="1"/>
    <col min="5" max="5" width="11.42578125" style="2"/>
    <col min="6" max="6" width="33.5703125" style="2" customWidth="1"/>
    <col min="7" max="16384" width="11.42578125" style="2"/>
  </cols>
  <sheetData>
    <row r="1" spans="1:4" ht="4.9000000000000004" customHeight="1" x14ac:dyDescent="0.2">
      <c r="A1" s="11"/>
      <c r="B1"/>
      <c r="C1"/>
    </row>
    <row r="2" spans="1:4" ht="20.25" customHeight="1" x14ac:dyDescent="0.25">
      <c r="A2" s="54" t="s">
        <v>155</v>
      </c>
      <c r="B2" s="54"/>
      <c r="C2"/>
    </row>
    <row r="3" spans="1:4" ht="20.25" customHeight="1" x14ac:dyDescent="0.2">
      <c r="A3" s="55" t="s">
        <v>197</v>
      </c>
      <c r="B3" s="55"/>
      <c r="C3" s="3"/>
    </row>
    <row r="4" spans="1:4" ht="20.25" customHeight="1" x14ac:dyDescent="0.2">
      <c r="A4" s="55" t="s">
        <v>1</v>
      </c>
      <c r="B4" s="55"/>
      <c r="C4" s="3"/>
    </row>
    <row r="5" spans="1:4" ht="20.25" customHeight="1" x14ac:dyDescent="0.2">
      <c r="A5" s="55" t="s">
        <v>2</v>
      </c>
      <c r="B5" s="55"/>
      <c r="C5" s="3"/>
    </row>
    <row r="6" spans="1:4" ht="21" customHeight="1" x14ac:dyDescent="0.2">
      <c r="A6" s="56" t="s">
        <v>156</v>
      </c>
      <c r="B6" s="56"/>
      <c r="C6"/>
    </row>
    <row r="7" spans="1:4" ht="15.75" x14ac:dyDescent="0.2">
      <c r="A7" s="53" t="s">
        <v>4</v>
      </c>
      <c r="B7" s="53"/>
      <c r="C7"/>
    </row>
    <row r="8" spans="1:4" ht="9.75" customHeight="1" thickBot="1" x14ac:dyDescent="0.25">
      <c r="A8" s="11"/>
      <c r="B8" s="17"/>
      <c r="C8"/>
    </row>
    <row r="9" spans="1:4" ht="16.5" thickTop="1" thickBot="1" x14ac:dyDescent="0.25">
      <c r="A9" s="18" t="s">
        <v>61</v>
      </c>
      <c r="B9" s="19" t="s">
        <v>6</v>
      </c>
      <c r="C9"/>
    </row>
    <row r="10" spans="1:4" ht="24.95" customHeight="1" thickTop="1" x14ac:dyDescent="0.25">
      <c r="A10" s="32" t="s">
        <v>198</v>
      </c>
      <c r="B10" s="33">
        <v>100000</v>
      </c>
      <c r="C10"/>
      <c r="D10" s="40"/>
    </row>
    <row r="11" spans="1:4" ht="27.75" customHeight="1" x14ac:dyDescent="0.2">
      <c r="A11" s="34" t="s">
        <v>199</v>
      </c>
      <c r="B11" s="35">
        <v>100000</v>
      </c>
      <c r="C11"/>
      <c r="D11" s="40"/>
    </row>
    <row r="12" spans="1:4" ht="21" customHeight="1" x14ac:dyDescent="0.25">
      <c r="A12" s="36" t="s">
        <v>157</v>
      </c>
      <c r="B12" s="37">
        <v>27500000</v>
      </c>
      <c r="C12"/>
      <c r="D12" s="40"/>
    </row>
    <row r="13" spans="1:4" ht="15.75" customHeight="1" x14ac:dyDescent="0.2">
      <c r="A13" s="34" t="s">
        <v>200</v>
      </c>
      <c r="B13" s="35">
        <v>27500000</v>
      </c>
      <c r="C13" s="48"/>
      <c r="D13" s="40"/>
    </row>
    <row r="14" spans="1:4" ht="24.95" customHeight="1" x14ac:dyDescent="0.25">
      <c r="A14" s="36" t="s">
        <v>158</v>
      </c>
      <c r="B14" s="37">
        <v>131020983</v>
      </c>
      <c r="C14"/>
      <c r="D14" s="40"/>
    </row>
    <row r="15" spans="1:4" ht="22.5" customHeight="1" x14ac:dyDescent="0.2">
      <c r="A15" s="34" t="s">
        <v>201</v>
      </c>
      <c r="B15" s="35">
        <v>88586944</v>
      </c>
      <c r="C15"/>
      <c r="D15" s="40"/>
    </row>
    <row r="16" spans="1:4" ht="18.75" customHeight="1" x14ac:dyDescent="0.2">
      <c r="A16" s="34" t="s">
        <v>202</v>
      </c>
      <c r="B16" s="35">
        <v>42434039</v>
      </c>
      <c r="C16"/>
      <c r="D16" s="40"/>
    </row>
    <row r="17" spans="1:4" ht="23.25" customHeight="1" x14ac:dyDescent="0.25">
      <c r="A17" s="36" t="s">
        <v>159</v>
      </c>
      <c r="B17" s="37">
        <v>1203844</v>
      </c>
      <c r="C17"/>
      <c r="D17" s="40"/>
    </row>
    <row r="18" spans="1:4" ht="17.25" customHeight="1" x14ac:dyDescent="0.2">
      <c r="A18" s="34" t="s">
        <v>203</v>
      </c>
      <c r="B18" s="35">
        <v>35896</v>
      </c>
      <c r="C18"/>
      <c r="D18" s="40"/>
    </row>
    <row r="19" spans="1:4" ht="24.95" customHeight="1" x14ac:dyDescent="0.2">
      <c r="A19" s="34" t="s">
        <v>204</v>
      </c>
      <c r="B19" s="35">
        <v>180562</v>
      </c>
      <c r="C19"/>
      <c r="D19" s="40"/>
    </row>
    <row r="20" spans="1:4" ht="27" customHeight="1" x14ac:dyDescent="0.2">
      <c r="A20" s="34" t="s">
        <v>205</v>
      </c>
      <c r="B20" s="35">
        <v>987386</v>
      </c>
      <c r="C20"/>
      <c r="D20" s="40"/>
    </row>
    <row r="21" spans="1:4" ht="24.75" customHeight="1" x14ac:dyDescent="0.25">
      <c r="A21" s="36" t="s">
        <v>160</v>
      </c>
      <c r="B21" s="37">
        <v>130420142</v>
      </c>
      <c r="C21"/>
      <c r="D21" s="40"/>
    </row>
    <row r="22" spans="1:4" ht="24.95" customHeight="1" x14ac:dyDescent="0.2">
      <c r="A22" s="34" t="s">
        <v>206</v>
      </c>
      <c r="B22" s="35">
        <v>3456500</v>
      </c>
      <c r="C22"/>
      <c r="D22" s="40"/>
    </row>
    <row r="23" spans="1:4" ht="18.75" customHeight="1" x14ac:dyDescent="0.2">
      <c r="A23" s="34" t="s">
        <v>207</v>
      </c>
      <c r="B23" s="35">
        <v>97961501</v>
      </c>
      <c r="C23"/>
      <c r="D23" s="40"/>
    </row>
    <row r="24" spans="1:4" ht="17.25" customHeight="1" x14ac:dyDescent="0.2">
      <c r="A24" s="34" t="s">
        <v>208</v>
      </c>
      <c r="B24" s="35">
        <v>20336764</v>
      </c>
      <c r="C24"/>
      <c r="D24" s="40"/>
    </row>
    <row r="25" spans="1:4" ht="19.5" customHeight="1" x14ac:dyDescent="0.2">
      <c r="A25" s="34" t="s">
        <v>209</v>
      </c>
      <c r="B25" s="35">
        <v>8485377</v>
      </c>
      <c r="C25"/>
      <c r="D25" s="40"/>
    </row>
    <row r="26" spans="1:4" ht="24.95" customHeight="1" x14ac:dyDescent="0.2">
      <c r="A26" s="34" t="s">
        <v>210</v>
      </c>
      <c r="B26" s="35">
        <v>180000</v>
      </c>
      <c r="C26"/>
      <c r="D26" s="40"/>
    </row>
    <row r="27" spans="1:4" ht="24" customHeight="1" x14ac:dyDescent="0.25">
      <c r="A27" s="36" t="s">
        <v>161</v>
      </c>
      <c r="B27" s="37">
        <v>136615447</v>
      </c>
      <c r="C27"/>
      <c r="D27" s="40"/>
    </row>
    <row r="28" spans="1:4" ht="24.95" customHeight="1" x14ac:dyDescent="0.2">
      <c r="A28" s="34" t="s">
        <v>211</v>
      </c>
      <c r="B28" s="35">
        <v>50000</v>
      </c>
      <c r="C28"/>
      <c r="D28" s="40"/>
    </row>
    <row r="29" spans="1:4" ht="24.95" customHeight="1" x14ac:dyDescent="0.2">
      <c r="A29" s="34" t="s">
        <v>212</v>
      </c>
      <c r="B29" s="35">
        <v>136565447</v>
      </c>
      <c r="C29"/>
      <c r="D29" s="40"/>
    </row>
    <row r="30" spans="1:4" ht="21.75" customHeight="1" x14ac:dyDescent="0.25">
      <c r="A30" s="36" t="s">
        <v>162</v>
      </c>
      <c r="B30" s="37">
        <v>310000</v>
      </c>
      <c r="C30"/>
      <c r="D30" s="40"/>
    </row>
    <row r="31" spans="1:4" ht="15" customHeight="1" x14ac:dyDescent="0.2">
      <c r="A31" s="34" t="s">
        <v>213</v>
      </c>
      <c r="B31" s="35">
        <v>310000</v>
      </c>
      <c r="C31"/>
      <c r="D31" s="40"/>
    </row>
    <row r="32" spans="1:4" ht="24" customHeight="1" x14ac:dyDescent="0.25">
      <c r="A32" s="36" t="s">
        <v>214</v>
      </c>
      <c r="B32" s="37">
        <v>20000000</v>
      </c>
      <c r="C32"/>
      <c r="D32" s="40"/>
    </row>
    <row r="33" spans="1:4" ht="18" customHeight="1" x14ac:dyDescent="0.2">
      <c r="A33" s="34" t="s">
        <v>215</v>
      </c>
      <c r="B33" s="35">
        <v>20000000</v>
      </c>
      <c r="C33"/>
      <c r="D33" s="40"/>
    </row>
    <row r="34" spans="1:4" ht="15.75" customHeight="1" x14ac:dyDescent="0.25">
      <c r="A34" s="36" t="s">
        <v>163</v>
      </c>
      <c r="B34" s="37">
        <v>56200273</v>
      </c>
      <c r="C34"/>
      <c r="D34" s="40"/>
    </row>
    <row r="35" spans="1:4" ht="24" customHeight="1" x14ac:dyDescent="0.2">
      <c r="A35" s="34" t="s">
        <v>201</v>
      </c>
      <c r="B35" s="35">
        <v>19200000</v>
      </c>
      <c r="C35"/>
      <c r="D35" s="40"/>
    </row>
    <row r="36" spans="1:4" ht="18.75" customHeight="1" x14ac:dyDescent="0.2">
      <c r="A36" s="34" t="s">
        <v>216</v>
      </c>
      <c r="B36" s="35">
        <v>1153029</v>
      </c>
      <c r="C36"/>
      <c r="D36" s="40"/>
    </row>
    <row r="37" spans="1:4" ht="19.5" customHeight="1" x14ac:dyDescent="0.2">
      <c r="A37" s="34" t="s">
        <v>217</v>
      </c>
      <c r="B37" s="35">
        <v>35847244</v>
      </c>
      <c r="C37"/>
      <c r="D37" s="40"/>
    </row>
    <row r="38" spans="1:4" ht="30" customHeight="1" x14ac:dyDescent="0.25">
      <c r="A38" s="36" t="s">
        <v>164</v>
      </c>
      <c r="B38" s="37">
        <v>375839445</v>
      </c>
      <c r="C38"/>
      <c r="D38" s="40"/>
    </row>
    <row r="39" spans="1:4" ht="21" customHeight="1" x14ac:dyDescent="0.2">
      <c r="A39" s="34" t="s">
        <v>218</v>
      </c>
      <c r="B39" s="35">
        <v>23000000</v>
      </c>
      <c r="C39"/>
      <c r="D39" s="40"/>
    </row>
    <row r="40" spans="1:4" ht="19.5" customHeight="1" x14ac:dyDescent="0.2">
      <c r="A40" s="34" t="s">
        <v>219</v>
      </c>
      <c r="B40" s="35">
        <v>41700000</v>
      </c>
      <c r="C40"/>
      <c r="D40" s="40"/>
    </row>
    <row r="41" spans="1:4" ht="19.5" customHeight="1" x14ac:dyDescent="0.2">
      <c r="A41" s="34" t="s">
        <v>216</v>
      </c>
      <c r="B41" s="35">
        <v>149571556</v>
      </c>
      <c r="C41"/>
      <c r="D41" s="40"/>
    </row>
    <row r="42" spans="1:4" ht="20.25" customHeight="1" x14ac:dyDescent="0.2">
      <c r="A42" s="34" t="s">
        <v>220</v>
      </c>
      <c r="B42" s="35">
        <v>2500000</v>
      </c>
      <c r="C42"/>
      <c r="D42" s="40"/>
    </row>
    <row r="43" spans="1:4" ht="19.5" customHeight="1" x14ac:dyDescent="0.2">
      <c r="A43" s="34" t="s">
        <v>221</v>
      </c>
      <c r="B43" s="35">
        <v>40000000</v>
      </c>
      <c r="C43"/>
      <c r="D43" s="40"/>
    </row>
    <row r="44" spans="1:4" ht="18.75" customHeight="1" x14ac:dyDescent="0.2">
      <c r="A44" s="34" t="s">
        <v>222</v>
      </c>
      <c r="B44" s="35">
        <v>98067889</v>
      </c>
      <c r="C44"/>
      <c r="D44" s="40"/>
    </row>
    <row r="45" spans="1:4" ht="21.75" customHeight="1" x14ac:dyDescent="0.2">
      <c r="A45" s="34" t="s">
        <v>223</v>
      </c>
      <c r="B45" s="35">
        <v>12000000</v>
      </c>
      <c r="C45"/>
      <c r="D45" s="40"/>
    </row>
    <row r="46" spans="1:4" ht="18.75" customHeight="1" thickBot="1" x14ac:dyDescent="0.25">
      <c r="A46" s="46" t="s">
        <v>224</v>
      </c>
      <c r="B46" s="47">
        <v>2000000</v>
      </c>
      <c r="C46"/>
      <c r="D46" s="40"/>
    </row>
    <row r="47" spans="1:4" ht="26.25" thickTop="1" x14ac:dyDescent="0.2">
      <c r="A47" s="34" t="s">
        <v>225</v>
      </c>
      <c r="B47" s="35">
        <v>7000000</v>
      </c>
      <c r="C47"/>
      <c r="D47" s="40"/>
    </row>
    <row r="48" spans="1:4" ht="19.5" customHeight="1" x14ac:dyDescent="0.2">
      <c r="A48" s="36" t="s">
        <v>226</v>
      </c>
      <c r="B48" s="45">
        <v>93362213</v>
      </c>
      <c r="C48"/>
      <c r="D48" s="40"/>
    </row>
    <row r="49" spans="1:6" ht="24.95" customHeight="1" x14ac:dyDescent="0.2">
      <c r="A49" s="34" t="s">
        <v>227</v>
      </c>
      <c r="B49" s="35">
        <v>21897547</v>
      </c>
      <c r="C49"/>
      <c r="D49" s="40"/>
    </row>
    <row r="50" spans="1:6" ht="19.5" customHeight="1" x14ac:dyDescent="0.2">
      <c r="A50" s="34" t="s">
        <v>228</v>
      </c>
      <c r="B50" s="35">
        <v>61464666</v>
      </c>
      <c r="C50"/>
      <c r="D50" s="40"/>
    </row>
    <row r="51" spans="1:6" ht="15.75" customHeight="1" x14ac:dyDescent="0.2">
      <c r="A51" s="34" t="s">
        <v>223</v>
      </c>
      <c r="B51" s="35">
        <v>10000000</v>
      </c>
      <c r="C51"/>
      <c r="D51" s="40"/>
    </row>
    <row r="52" spans="1:6" ht="15" customHeight="1" x14ac:dyDescent="0.25">
      <c r="A52" s="36" t="s">
        <v>229</v>
      </c>
      <c r="B52" s="37">
        <v>67500000</v>
      </c>
      <c r="C52"/>
      <c r="D52" s="40"/>
    </row>
    <row r="53" spans="1:6" ht="18" customHeight="1" x14ac:dyDescent="0.2">
      <c r="A53" s="34" t="s">
        <v>200</v>
      </c>
      <c r="B53" s="35">
        <v>67500000</v>
      </c>
      <c r="C53" s="48"/>
      <c r="D53" s="40"/>
    </row>
    <row r="54" spans="1:6" ht="21" customHeight="1" x14ac:dyDescent="0.25">
      <c r="A54" s="36" t="s">
        <v>165</v>
      </c>
      <c r="B54" s="37">
        <v>1231918107</v>
      </c>
      <c r="C54"/>
      <c r="D54" s="40"/>
    </row>
    <row r="55" spans="1:6" ht="20.25" customHeight="1" x14ac:dyDescent="0.2">
      <c r="A55" s="34" t="s">
        <v>230</v>
      </c>
      <c r="B55" s="35">
        <v>1231918107</v>
      </c>
      <c r="C55"/>
      <c r="D55" s="40"/>
    </row>
    <row r="56" spans="1:6" ht="3" customHeight="1" thickBot="1" x14ac:dyDescent="0.25">
      <c r="A56" s="15"/>
      <c r="B56" s="16"/>
      <c r="C56"/>
      <c r="D56" s="40"/>
    </row>
    <row r="57" spans="1:6" ht="16.5" thickTop="1" thickBot="1" x14ac:dyDescent="0.25">
      <c r="A57" s="18" t="s">
        <v>53</v>
      </c>
      <c r="B57" s="21">
        <f>+B54+B52+B48+B38+B34+B32+B30+B27+B21+B17+B14+B12+B10</f>
        <v>2271990454</v>
      </c>
      <c r="C57"/>
      <c r="D57" s="40"/>
      <c r="F57" s="38"/>
    </row>
    <row r="58" spans="1:6" ht="16.5" thickTop="1" x14ac:dyDescent="0.2">
      <c r="A58" s="11"/>
      <c r="B58"/>
      <c r="C58"/>
      <c r="F58" s="12"/>
    </row>
    <row r="59" spans="1:6" x14ac:dyDescent="0.2">
      <c r="A59" s="13"/>
      <c r="B59" s="6"/>
      <c r="C59"/>
      <c r="D59" s="12"/>
    </row>
    <row r="60" spans="1:6" x14ac:dyDescent="0.2">
      <c r="B60" s="6"/>
      <c r="C60"/>
    </row>
    <row r="61" spans="1:6" x14ac:dyDescent="0.2">
      <c r="B61"/>
      <c r="C61"/>
    </row>
    <row r="62" spans="1:6" x14ac:dyDescent="0.2">
      <c r="B62"/>
      <c r="C62"/>
    </row>
  </sheetData>
  <mergeCells count="6">
    <mergeCell ref="A7:B7"/>
    <mergeCell ref="A2:B2"/>
    <mergeCell ref="A3:B3"/>
    <mergeCell ref="A4:B4"/>
    <mergeCell ref="A5:B5"/>
    <mergeCell ref="A6:B6"/>
  </mergeCells>
  <printOptions horizontalCentered="1"/>
  <pageMargins left="0.31496062992125984" right="0.31496062992125984" top="0.33" bottom="0.35433070866141736" header="0.26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13</vt:i4>
      </vt:variant>
    </vt:vector>
  </HeadingPairs>
  <TitlesOfParts>
    <vt:vector size="21" baseType="lpstr">
      <vt:lpstr>CONAC 35 A</vt:lpstr>
      <vt:lpstr>CONAC 35 B</vt:lpstr>
      <vt:lpstr>CONAC 35C R</vt:lpstr>
      <vt:lpstr>CONAC 35 C E</vt:lpstr>
      <vt:lpstr>CONAC 35 C S</vt:lpstr>
      <vt:lpstr>CONAC 35 D</vt:lpstr>
      <vt:lpstr>CONAC 35 E</vt:lpstr>
      <vt:lpstr>CONAC 35 F</vt:lpstr>
      <vt:lpstr>'CONAC 35 A'!Área_de_impresión</vt:lpstr>
      <vt:lpstr>'CONAC 35 B'!Área_de_impresión</vt:lpstr>
      <vt:lpstr>'CONAC 35 C E'!Área_de_impresión</vt:lpstr>
      <vt:lpstr>'CONAC 35 C S'!Área_de_impresión</vt:lpstr>
      <vt:lpstr>'CONAC 35 D'!Área_de_impresión</vt:lpstr>
      <vt:lpstr>'CONAC 35 E'!Área_de_impresión</vt:lpstr>
      <vt:lpstr>'CONAC 35 F'!Área_de_impresión</vt:lpstr>
      <vt:lpstr>'CONAC 35C R'!Área_de_impresión</vt:lpstr>
      <vt:lpstr>'CONAC 35 A'!Títulos_a_imprimir</vt:lpstr>
      <vt:lpstr>'CONAC 35 D'!Títulos_a_imprimir</vt:lpstr>
      <vt:lpstr>'CONAC 35 E'!Títulos_a_imprimir</vt:lpstr>
      <vt:lpstr>'CONAC 35 F'!Títulos_a_imprimir</vt:lpstr>
      <vt:lpstr>'CONAC 35C R'!Títulos_a_imprimir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Usuario</cp:lastModifiedBy>
  <cp:lastPrinted>2022-11-16T17:01:32Z</cp:lastPrinted>
  <dcterms:created xsi:type="dcterms:W3CDTF">2021-11-13T20:23:30Z</dcterms:created>
  <dcterms:modified xsi:type="dcterms:W3CDTF">2022-12-12T20:52:13Z</dcterms:modified>
</cp:coreProperties>
</file>