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APE 2023\INICIATIVA LEY DE PRESUPUESTO DE EGRESOS 2023\ANEXO LEY DE EGRESOS 1-40\"/>
    </mc:Choice>
  </mc:AlternateContent>
  <bookViews>
    <workbookView xWindow="0" yWindow="0" windowWidth="28800" windowHeight="12300"/>
  </bookViews>
  <sheets>
    <sheet name="ANEXO 27 DERECHOS HUMANOS 2023." sheetId="1" r:id="rId1"/>
  </sheets>
  <definedNames>
    <definedName name="_xlnm.Print_Area" localSheetId="0">'ANEXO 27 DERECHOS HUMANOS 2023.'!$A$1:$C$412</definedName>
    <definedName name="_xlnm.Print_Titles" localSheetId="0">'ANEXO 27 DERECHOS HUMANOS 2023.'!$1:$6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91" i="1" l="1"/>
  <c r="C181" i="1" l="1"/>
  <c r="C190" i="1"/>
  <c r="C182" i="1"/>
  <c r="C33" i="1"/>
  <c r="C123" i="1" l="1"/>
  <c r="C126" i="1"/>
  <c r="C24" i="1"/>
  <c r="C361" i="1"/>
  <c r="C410" i="1" l="1"/>
  <c r="C266" i="1"/>
  <c r="C262" i="1"/>
  <c r="C201" i="1"/>
  <c r="C135" i="1"/>
  <c r="C57" i="1"/>
  <c r="C157" i="1" l="1"/>
  <c r="C146" i="1"/>
  <c r="C152" i="1"/>
  <c r="C226" i="1"/>
  <c r="C258" i="1"/>
  <c r="C406" i="1"/>
  <c r="C404" i="1"/>
  <c r="C399" i="1"/>
  <c r="C395" i="1"/>
  <c r="C394" i="1" s="1"/>
  <c r="C347" i="1"/>
  <c r="C340" i="1"/>
  <c r="C274" i="1"/>
  <c r="C273" i="1" s="1"/>
  <c r="C403" i="1" l="1"/>
  <c r="C254" i="1"/>
  <c r="C253" i="1" s="1"/>
  <c r="C245" i="1"/>
  <c r="C249" i="1"/>
  <c r="C248" i="1" s="1"/>
  <c r="C62" i="1" l="1"/>
  <c r="C318" i="1"/>
  <c r="C300" i="1" l="1"/>
  <c r="C293" i="1"/>
  <c r="C10" i="1" l="1"/>
  <c r="C52" i="1" l="1"/>
  <c r="C47" i="1"/>
  <c r="C43" i="1"/>
  <c r="C40" i="1"/>
  <c r="C39" i="1" l="1"/>
  <c r="C116" i="1" l="1"/>
  <c r="C13" i="1" l="1"/>
  <c r="C328" i="1" l="1"/>
  <c r="C241" i="1"/>
  <c r="C240" i="1" s="1"/>
  <c r="C237" i="1"/>
  <c r="C236" i="1" s="1"/>
  <c r="C234" i="1"/>
  <c r="C233" i="1" s="1"/>
  <c r="C230" i="1"/>
  <c r="C229" i="1" s="1"/>
  <c r="C225" i="1"/>
  <c r="C156" i="1"/>
  <c r="C409" i="1"/>
  <c r="C398" i="1"/>
  <c r="C390" i="1"/>
  <c r="C387" i="1"/>
  <c r="C386" i="1" s="1"/>
  <c r="C384" i="1"/>
  <c r="C381" i="1"/>
  <c r="C377" i="1"/>
  <c r="C376" i="1" s="1"/>
  <c r="C373" i="1"/>
  <c r="C372" i="1" s="1"/>
  <c r="C360" i="1"/>
  <c r="C358" i="1"/>
  <c r="C357" i="1" s="1"/>
  <c r="C353" i="1"/>
  <c r="C352" i="1" s="1"/>
  <c r="C346" i="1"/>
  <c r="C339" i="1"/>
  <c r="C336" i="1"/>
  <c r="C335" i="1" s="1"/>
  <c r="C296" i="1"/>
  <c r="C295" i="1" s="1"/>
  <c r="C291" i="1"/>
  <c r="C290" i="1" s="1"/>
  <c r="C280" i="1"/>
  <c r="C279" i="1" s="1"/>
  <c r="C270" i="1"/>
  <c r="C269" i="1" s="1"/>
  <c r="C265" i="1" s="1"/>
  <c r="C261" i="1" s="1"/>
  <c r="C244" i="1"/>
  <c r="C222" i="1"/>
  <c r="C221" i="1" s="1"/>
  <c r="C213" i="1"/>
  <c r="C212" i="1" s="1"/>
  <c r="C208" i="1"/>
  <c r="C207" i="1" s="1"/>
  <c r="C205" i="1"/>
  <c r="C204" i="1" s="1"/>
  <c r="C198" i="1"/>
  <c r="C197" i="1" s="1"/>
  <c r="C200" i="1"/>
  <c r="C193" i="1"/>
  <c r="C192" i="1" s="1"/>
  <c r="C178" i="1"/>
  <c r="C175" i="1"/>
  <c r="C170" i="1"/>
  <c r="C169" i="1" s="1"/>
  <c r="C151" i="1"/>
  <c r="C143" i="1"/>
  <c r="C142" i="1" s="1"/>
  <c r="C139" i="1"/>
  <c r="C138" i="1" s="1"/>
  <c r="C134" i="1"/>
  <c r="C131" i="1"/>
  <c r="C130" i="1" s="1"/>
  <c r="C119" i="1"/>
  <c r="C118" i="1" s="1"/>
  <c r="C115" i="1"/>
  <c r="C109" i="1"/>
  <c r="C92" i="1"/>
  <c r="C88" i="1"/>
  <c r="C79" i="1"/>
  <c r="C75" i="1"/>
  <c r="C74" i="1" s="1"/>
  <c r="C70" i="1"/>
  <c r="C66" i="1"/>
  <c r="C65" i="1" s="1"/>
  <c r="C60" i="1"/>
  <c r="C51" i="1"/>
  <c r="C46" i="1"/>
  <c r="C32" i="1"/>
  <c r="C29" i="1"/>
  <c r="C28" i="1" s="1"/>
  <c r="C23" i="1"/>
  <c r="C122" i="1" l="1"/>
  <c r="C69" i="1"/>
  <c r="C145" i="1"/>
  <c r="C9" i="1"/>
  <c r="C56" i="1"/>
  <c r="C287" i="1"/>
  <c r="C286" i="1" s="1"/>
  <c r="C174" i="1"/>
  <c r="C299" i="1"/>
  <c r="C211" i="1"/>
  <c r="C108" i="1"/>
  <c r="C380" i="1"/>
  <c r="C78" i="1"/>
  <c r="C8" i="1" l="1"/>
  <c r="C224" i="1"/>
  <c r="C7" i="1" l="1"/>
</calcChain>
</file>

<file path=xl/sharedStrings.xml><?xml version="1.0" encoding="utf-8"?>
<sst xmlns="http://schemas.openxmlformats.org/spreadsheetml/2006/main" count="413" uniqueCount="347">
  <si>
    <t>ANEXO 27</t>
  </si>
  <si>
    <t xml:space="preserve"> EROGACIONES PARA LA PROTECCIÓN DE LOS DERECHOS HUMANOS</t>
  </si>
  <si>
    <t>(PESOS)</t>
  </si>
  <si>
    <t>RAMO Y UNIDAD</t>
  </si>
  <si>
    <t>PROGRAMA PRESUPUESTARIO</t>
  </si>
  <si>
    <t>MONTO</t>
  </si>
  <si>
    <t>Total de Presupuesto para la Protección de los Derechos Humanos</t>
  </si>
  <si>
    <t xml:space="preserve">02 Secretaría de Gobierno </t>
  </si>
  <si>
    <t xml:space="preserve">Gobernabilidad Democrática </t>
  </si>
  <si>
    <t>Programa de Protección de la Seguridad Ciudadana y Vial</t>
  </si>
  <si>
    <t>Órganos Administrativos Desconcentrados</t>
  </si>
  <si>
    <t>Gobernabilidad Democrática</t>
  </si>
  <si>
    <t>Recepción de solicitudes de búsqueda y localización de personas</t>
  </si>
  <si>
    <t>Colaboración en la búsqueda y localización de personas desaparecidas</t>
  </si>
  <si>
    <t>Actividades de educación en población para fortalecer la cultura demográfica</t>
  </si>
  <si>
    <t>Actividades para la difusión de los Derechos de Niñas, Niños y Adolescentes</t>
  </si>
  <si>
    <t>Acciones para la igualdad entre mujeres y hombres</t>
  </si>
  <si>
    <t>Verificación física, mecánica y documental a los autobuses del transporte público</t>
  </si>
  <si>
    <t>Inspeccionar y vigilar periódicamente los autobuses del transporte público</t>
  </si>
  <si>
    <t>Programa Estatal de Protección Integral de los Derechos de Niñas, Niños y Adolescentes</t>
  </si>
  <si>
    <t>03 Secretaría de Administración y Finanzas</t>
  </si>
  <si>
    <t>Programa de Inclusión y Cohesión Social</t>
  </si>
  <si>
    <t>Control del Ejercicio del Gasto Público y Rendición de Cuentas</t>
  </si>
  <si>
    <t>Vigilar que en la captura de Anteproyecto se identifiquen las acciones específicas en temas de Derechos Humanos, así como la elaboración del Anexo "Erogaciones para la Protección de los Derechos Humanos."</t>
  </si>
  <si>
    <t>26 Servicio de Administración Fiscal</t>
  </si>
  <si>
    <t>Recaudación Hacendaria</t>
  </si>
  <si>
    <t>04 Secretaría de Modernización Administrativa e Innovación Gubernamental</t>
  </si>
  <si>
    <t>Planeación Estratégica e Innovación Gubernamental</t>
  </si>
  <si>
    <t>Actividades en beneficio de las personas con discapacidad</t>
  </si>
  <si>
    <t>19 Comisión de Mejora Regulatoria del Estado de Campeche</t>
  </si>
  <si>
    <t xml:space="preserve">05 Secretaría de Educación </t>
  </si>
  <si>
    <t>Coordinar la gestión educativa de Organismos Descentralizados de Educación Media Superior, Formación para el Trabajo y Superior</t>
  </si>
  <si>
    <t>Impulsar la Educación Media Superior, Formación para el Trabajo  y Superior</t>
  </si>
  <si>
    <t>Coordinar la gestión presupuestal de ODES de Educación Media Superior,Formación para el Trabajo y Superior</t>
  </si>
  <si>
    <t>Coordinar estudios de bachillerato en la modalidad abierta</t>
  </si>
  <si>
    <t>Impulsar la Educación Media Superior y Superior mediante la celebración de Convenios</t>
  </si>
  <si>
    <t>Coordinar estudios de bachillerato general y tecnológico en planteles estatales</t>
  </si>
  <si>
    <t>Coordinar estudios de Telebachillerato Comunitario</t>
  </si>
  <si>
    <t>Vigilar mediante el trámite de registro de título electrónico, el ejercicio profesional en el Estado</t>
  </si>
  <si>
    <t>Fondo de Aportaciones para la Nómina Educativa y Gasto Operativo (FONE)</t>
  </si>
  <si>
    <t>Atención de la matrícula de Educación Básica en centros de trabajo federalizados en la Entidad Federativa</t>
  </si>
  <si>
    <t>Programa de Educación Básica y Normal</t>
  </si>
  <si>
    <t>Coordinar la implementación de acciones de investigación y desarrollo de la educación básica en el Estado</t>
  </si>
  <si>
    <t>Desarrollar acciones destinadas al conocimiento y aprecio de nuestra cultura y patrimonio</t>
  </si>
  <si>
    <t>Promover acciones para la mejora del logro educativo en Escuelas de Educación Básica</t>
  </si>
  <si>
    <t>Realizar acciones para la implementación de herramientas tecnologías en aulas, de planteles de Educación Básica</t>
  </si>
  <si>
    <t>Proporcionar servicios de educación inicial y orientación a padres para población vulnerable de la Entidad</t>
  </si>
  <si>
    <t>Proporcionar Servicios de educación Secundarias Estatales a través de personal docente y de apoyo</t>
  </si>
  <si>
    <t>Brindar  capacitación y asesoría técnico-pedagógica  a docentes de Educación Básica</t>
  </si>
  <si>
    <t>Administrar con eficacia y transparencia los recursos para la Educación Básica y Normal</t>
  </si>
  <si>
    <t>Fortalecer la integración del personal jubilado de Educación Básica</t>
  </si>
  <si>
    <t>Realizar acciones de gestión en beneficio del desarrollo educativo en Escuelas de Educación Básica y Normal</t>
  </si>
  <si>
    <t>Atender solicitudes de acceso a la información pública</t>
  </si>
  <si>
    <t>Proporcionar servicios de Transporte escolar</t>
  </si>
  <si>
    <t>Atender la matrícula para la formación de Docentes y Directivos de las Escuelas Normales</t>
  </si>
  <si>
    <t>Coordinar la gestión para la formación de Docentes y Directivos de las Escuelas Normales</t>
  </si>
  <si>
    <t>Beneficiar a los estudiantes de las Escuelas Normales mediante apoyos educativos</t>
  </si>
  <si>
    <t>06 Secretaría de Salud</t>
  </si>
  <si>
    <t>Servicio de Salud, Prevención y Atención Médica</t>
  </si>
  <si>
    <t>Atención médica y medicamento en localidades rurales a mujeres embarazadas sin seguridad social</t>
  </si>
  <si>
    <t>Atención médica y medicamento en localidades rurales a personas con discapacidad</t>
  </si>
  <si>
    <t>Atención médica integral proporcionada a los adolescentes infractores</t>
  </si>
  <si>
    <t>Atención médica y medicamento en localidades rurales a los adolescentes y niños menores de 5 años sin seguridad social</t>
  </si>
  <si>
    <t>08 Comisión de Arbitraje Médico del Estado de Campeche</t>
  </si>
  <si>
    <t>Programa de Servicio de Salud, Prevención y Atención Médica</t>
  </si>
  <si>
    <t>07 Secretaría de Desarrollo Territorial, Urbano y Obras Públicas</t>
  </si>
  <si>
    <t>Programa de Infraestructura Urbana, Agua Potable y Alcantarillado</t>
  </si>
  <si>
    <t xml:space="preserve">08 Secretaría de Desarrollo Económico </t>
  </si>
  <si>
    <t>Programa de Vinculación Laboral, Desarrollo sostenible de las MIPYMES y Fortalecimiento de la Capacidad Productiva de las Empresas del Estado</t>
  </si>
  <si>
    <t>11 Instituto Campechano del Emprendedor</t>
  </si>
  <si>
    <t>13 Instituto para el Desarrollo de la Micro, Pequeña y Mediana Empresa</t>
  </si>
  <si>
    <t>09 Secretaría de Desarrollo Agropecuario</t>
  </si>
  <si>
    <t>Programa Rescate del Campo y Visión del Mar</t>
  </si>
  <si>
    <t>Acciones de sensibilización dirigido al personal, para disuadir la discriminación a personas con discapacidad</t>
  </si>
  <si>
    <t>10 Secretaría de Bienestar</t>
  </si>
  <si>
    <t>19 Junta Estatal de Asistencia Privada</t>
  </si>
  <si>
    <t>11 Secretaría de Inclusión</t>
  </si>
  <si>
    <t>Impartir talleres para el rescate de saberes y formas de vida que conforman las identidades indígenas</t>
  </si>
  <si>
    <t>12 Secretaría de Medio Ambiente, Biodiversidad, Cambio Climático y Energía</t>
  </si>
  <si>
    <t>Programa de Protección, Conservación y Vigilancia de la Biodiversidad e Impulso Forestal como Medida de Mitigación del Cambio Climático</t>
  </si>
  <si>
    <t>Atención a las denuncias ciudadanas por acciones u omisiones</t>
  </si>
  <si>
    <t>13 Secretaría de Turismo</t>
  </si>
  <si>
    <t xml:space="preserve">Promoción Turística </t>
  </si>
  <si>
    <t>14 Secretaría de Protección y Seguridad Ciudadana</t>
  </si>
  <si>
    <t>Atender las visitas y dar seguimiento a las quejas presentadas ante la Comisión Nacional de Derechos Humanos o la Comisión de Derechos Humanos del Estado de Campeche, y participar en los procedimientos que ante ellas se instauren</t>
  </si>
  <si>
    <t>15 Secretaría de Protección Civil</t>
  </si>
  <si>
    <t>Prevención de Desastres Naturales y Protección Civil</t>
  </si>
  <si>
    <t>Vigilancia y Fiscalización de los Recursos Públicos Ejercidos, y Evaluación de la Gestión Pública</t>
  </si>
  <si>
    <t>18 Fiscalía General del Estado de Campeche</t>
  </si>
  <si>
    <t>Procuración de Justicia</t>
  </si>
  <si>
    <t>Promover el respeto a los derechos humanos y de atención a víctimas y ofendidos con perspectiva de igualdad de género</t>
  </si>
  <si>
    <t xml:space="preserve">22  Poder Judicial </t>
  </si>
  <si>
    <t>Impartir Justicia</t>
  </si>
  <si>
    <t>Impartición de cursos, conferencias y talleres para el personal del Poder Judicial en materia de Igualdad de Género</t>
  </si>
  <si>
    <t>23 Órganos Autónomos</t>
  </si>
  <si>
    <t>02 Comisión de Derechos Humanos del Estado de  Campeche</t>
  </si>
  <si>
    <t>Protección de los Derechos Humanos del Estado de Campeche</t>
  </si>
  <si>
    <t>Estudios de posgrado de derechos humanos</t>
  </si>
  <si>
    <t>Capacitación y difusión de los derechos humanos</t>
  </si>
  <si>
    <t>Ejercicio de las actividades generales de la CODHECAM</t>
  </si>
  <si>
    <t>Atención de peticiones ciudadanas por presuntas violaciones a derechos humanos</t>
  </si>
  <si>
    <t>Acciones relacionadas con la igualdad entre mujeres y hombres</t>
  </si>
  <si>
    <t>Acciones relacionadas con los derechos de las niñas, niños y adolescentes</t>
  </si>
  <si>
    <t>Acciones relacionadas con los derechos de las personas con discapacidad</t>
  </si>
  <si>
    <t>06 Fiscalía Especializada en Combate a la Corrupción del Estado de Campeche</t>
  </si>
  <si>
    <t>Programa Combate a la Corrupción</t>
  </si>
  <si>
    <t>Desarrollo de la capacitación y profesionalización de los servidores públicos de las unidades administrativas que conforman la Fiscalía Especializada en Combate a la Corrupción del Estado de Campeche,con respecto al tema de los Derechos Humanos</t>
  </si>
  <si>
    <t>24 Organismos Públicos Descentralizados</t>
  </si>
  <si>
    <t>03 Colegio de Bachilleres del Estado de Campeche</t>
  </si>
  <si>
    <t xml:space="preserve">Educación para adultos </t>
  </si>
  <si>
    <t>Certificación o recertificación de los diversos Sistemas de Gestión establecidos por la Institución</t>
  </si>
  <si>
    <t xml:space="preserve">Actividades en beneficio de las personas con discapacidad </t>
  </si>
  <si>
    <t>12 Universidad Tecnológica de Calakmul</t>
  </si>
  <si>
    <t>Programa de Educación Media Superior, Superior y de Posgrado</t>
  </si>
  <si>
    <t>Realización de cursos de verano para niños y niñas</t>
  </si>
  <si>
    <t>Acciones para la promoción de hábitos de vida saludable</t>
  </si>
  <si>
    <t>Atención de violencia de género, discriminación y grupos vulnerables</t>
  </si>
  <si>
    <t>Programa de Rehabilitación, Construcción y Equipamiento de la Infraestructura Física Educativa</t>
  </si>
  <si>
    <t>Elaborar, gestionar y coordinar programas, proyectos y acciones para la inclusión de la personas con discapacidad</t>
  </si>
  <si>
    <t>Gestión de entrega de apoyos económicos y en especie</t>
  </si>
  <si>
    <t>Realizar campañas de cirugías extramuros permanentes para personas carentes de seguridad social</t>
  </si>
  <si>
    <t>Servicios de preconsulta y servicios especializados de atención médica en comunicación humana, rehabilitación, reumatología, oftalmología, neurología y nutrición</t>
  </si>
  <si>
    <t>Sesiones de terapia física, ocupacional, de lenguaje y estimulación múltiple temprana</t>
  </si>
  <si>
    <t>Sesiones de terapia acuática, natación rehabilitatoria y clases de natación</t>
  </si>
  <si>
    <t>Visitas a jardines de niños en edad preescolar</t>
  </si>
  <si>
    <t>Acciones realizadas  para la concientización sobre los derechos de las personas con discapacidad (COEDIS)</t>
  </si>
  <si>
    <t>Actividades artísticas y culturales</t>
  </si>
  <si>
    <t>Supervisión y asesoramiento en Centros Asistenciales, Comunitarios, Educativos y de localidades rurales</t>
  </si>
  <si>
    <t>Otorgar capacitación laboral y Acciones formativas</t>
  </si>
  <si>
    <t>Otorgar apoyos asistenciales</t>
  </si>
  <si>
    <t>Actividades para el buen funcionamiento de los programas  del DIF realizadas</t>
  </si>
  <si>
    <t>Proporcionar asesorías jurídicas</t>
  </si>
  <si>
    <t>Brindar servicios de albergue para la atención integral al adulto mayor</t>
  </si>
  <si>
    <t>Brindar servicios de Estancia de Día al adulto mayor</t>
  </si>
  <si>
    <t>Atender los diversos servicios de atención al adulto mayor solicitados</t>
  </si>
  <si>
    <t>Brindar asistencia en el Centro Asistencial "María Palmira Lavalle" a niñas, niños y adolescentes carentes de cuidado parental</t>
  </si>
  <si>
    <t>Atención a reportes de vulneración de derechos de niñas, niños y adolescentes</t>
  </si>
  <si>
    <t>Brindar asesorías jurídicas a beneficio de niñas, niños y adolescentes y representaciones ante autoridades</t>
  </si>
  <si>
    <t>Supervisión de Centros Asistenciales públicos y privados</t>
  </si>
  <si>
    <t>Atención de solicitudes de trabajo social (estudios socioeconómicos y reportes sociales) enviadas por las autoridades judiciales y ministeriales en beneficio de niñas, niños y adolescentes</t>
  </si>
  <si>
    <t>Aplicación de instrumentos psicométricos para la valoración psicológica de niñas, niños y adolescentes</t>
  </si>
  <si>
    <t>Realizar con niñas, niños y adolescentes actividades culturales, deportivas, recreativas y ferias de salud que apoyen los objetivos preventivos y de difusión</t>
  </si>
  <si>
    <t>FAM Asistencia Social</t>
  </si>
  <si>
    <t>Entregar apoyos asistenciales a población vulnerable</t>
  </si>
  <si>
    <t>Ejecutar el Proyecto Anual de Salud y Bienestar Comunitario (PASBIC)</t>
  </si>
  <si>
    <t>Entregar apoyos alimentarios a través del Programa Desayunos Escolares</t>
  </si>
  <si>
    <t>Entregar apoyos alimentarios a través del Programa de Asistencia Social Alimentaria en los Primeros 1000 Días de Vidas</t>
  </si>
  <si>
    <t xml:space="preserve"> Entregar apoyos alimentarios a través del Programa de Asistencia Social Alimentaria a Personas de Atención Prioritaria</t>
  </si>
  <si>
    <t>Políticas para la igualdad sustantiva entre mujeres y hombres</t>
  </si>
  <si>
    <t xml:space="preserve">Programa de Impulso a la Juventud </t>
  </si>
  <si>
    <t>Atención medica de consulta externa de segundo nivel</t>
  </si>
  <si>
    <t>Consultas prenatales de segundo nivel</t>
  </si>
  <si>
    <t>Programa de salud mental</t>
  </si>
  <si>
    <t>29 Sistema de atención a Niños, Niñas y Adolescentes Farmacodependientes del Estado de Campeche "Vida Nueva"</t>
  </si>
  <si>
    <t>Programa de Salud Mental, Prevención y Atención a las Adicciones</t>
  </si>
  <si>
    <t>Sesiones de perspectivas de género brindadas a personas en tratamiento por consumo de sustancias psicoactivas</t>
  </si>
  <si>
    <t>Sesiones de grupo con perspectiva de género en modalidad no residencial “Luz de Vida” para el tratamiento de las adicciones</t>
  </si>
  <si>
    <t>Realizar acciones de prevención de adicciones en población que labora y asiste a instituciones gubernamentales y no gubernamentales en atención a la Discapacidad en el Estado de Campeche</t>
  </si>
  <si>
    <t>Realizar acciones de cultura preventiva con estilos de vida saludable en población estudiantil en nivel educativo primaria,  secundaria y bachillerato</t>
  </si>
  <si>
    <t xml:space="preserve">30 Comisión de Agua Potable y Alcantarillado del Estado de Campeche </t>
  </si>
  <si>
    <t>Programa de Gestión Administrativa y Operación de Sistemas de Agua Potable</t>
  </si>
  <si>
    <t>31 Promotora para la Conservación y Desarrollo Sustentable del Estado de Campeche</t>
  </si>
  <si>
    <t xml:space="preserve">Programa de Protección, Conservación y Vigilancia de la Biodiversidad </t>
  </si>
  <si>
    <t>Pláticas, cursos o talleres en materia de Igualdad de Género</t>
  </si>
  <si>
    <t>32 Comisión Estatal de Desarrollo de Suelo y Vivienda</t>
  </si>
  <si>
    <t>Desarrollo integral de Suelo y Vivienda</t>
  </si>
  <si>
    <t>Promoción de ampliación y mejoramiento de vivienda.</t>
  </si>
  <si>
    <t>Proyectos de adecuación de viviendas para personas con discapacidad</t>
  </si>
  <si>
    <t xml:space="preserve">33 Instituto de Desarrollo y Formación Social </t>
  </si>
  <si>
    <t>35 Instituto de Información Estadística, Geográfica y Catastral del Estado de Campeche</t>
  </si>
  <si>
    <t xml:space="preserve"> Programa Rescate del Campo y Visión del Mar</t>
  </si>
  <si>
    <t>Adecuación de los espacios culturales para facilitar el acceso a las personas con discapacidad</t>
  </si>
  <si>
    <t>Organizar, supervisar y evaluar la operación del Sistema Penitenciario</t>
  </si>
  <si>
    <t>Proporcionar alimentación a las personas privadas de su libertad en los Centros de Reinserción Social del Estado, y las condiciones mínimas de seguridad al interior de los Centros</t>
  </si>
  <si>
    <t>Garantizar el respeto a los derechos humanos de todas las personas que se encuentren sujetas al régimen de custodia y vigilancia en los Centros Penitenciarios</t>
  </si>
  <si>
    <t>Brindar apoyos de gestión a liberados,  externados y a sus familiares en coordinación con entidades de la Administración Pública y/o sociedad civil</t>
  </si>
  <si>
    <t>Elaborar y aplicar programas personalizados para la reinserción de los adolescentes recluidos en el Centro de Internamiento para Adolescentes</t>
  </si>
  <si>
    <t>Elaborar y aplicar los programas personalizados para la reinserción de los adolescentes con medidas de externamiento</t>
  </si>
  <si>
    <t>Proporcionar alimentación a los adolescentes del Centro de Internamiento para Adolescentes, y las condiciones mínimas de seguridad al interior del Centro</t>
  </si>
  <si>
    <t>Gestionar cursos para los adolescentes del Centro de Internamiento para Adolescentes</t>
  </si>
  <si>
    <t>Formación a las figuras operativas sobre los servicios de educación que brinda el Instituto, orientado a los educandos con capacidades diferentes.</t>
  </si>
  <si>
    <t>Eventos de formación a las figuras operativas sobre la igualdad entre mujeres y hombres como pilares de la educación</t>
  </si>
  <si>
    <t>Secretarías, Dependencias y Entidades</t>
  </si>
  <si>
    <t>12 Promotora de Productos y Servicios de Campeche</t>
  </si>
  <si>
    <t>10 Universidad Tecnológica de Candelaria</t>
  </si>
  <si>
    <t>PRESUPUESTO DE EGRESOS PARA EL AÑO 2023</t>
  </si>
  <si>
    <t>58 Archivo General del Estado de Campeche</t>
  </si>
  <si>
    <t>Se impartirán cursos de sensibilización al personal del Archivo General del Estado con la finalidad de lograr la integración de los usuarios con capacidades diferentes que nos visitan.</t>
  </si>
  <si>
    <t>Se realizarán souvenirs y trípticos en sistema braille con la historia y los servicios que se ofrecen en el Archivo General del Estado.</t>
  </si>
  <si>
    <t>59 Comisión Local de Búsqueda de Personas del Estado de Campeche</t>
  </si>
  <si>
    <t xml:space="preserve">60 Consejo Estatal de Población de Campeche </t>
  </si>
  <si>
    <t>61 Instituto Estatal del Transporte del Estado de Campeche</t>
  </si>
  <si>
    <t>Realizar el documento Diagnóstico de las personas con discapacidad del Estado de
Campeche</t>
  </si>
  <si>
    <t>Serie Radiofónica del tema Discapacidad a través del Programa Zona Libre</t>
  </si>
  <si>
    <t>Platica donde se dan a conocer temas sobre los derechos humanos</t>
  </si>
  <si>
    <t>Pláticas donde se dan a conocer temas sobre equidad de género</t>
  </si>
  <si>
    <t>62 Secretaría Ejecutiva del Sistema Estatal de Protección Integral de Niñas, Niños y Adolescentes</t>
  </si>
  <si>
    <t>63 Consejo Estatal de Seguridad Pública en el Estado de Campeche</t>
  </si>
  <si>
    <t xml:space="preserve"> Participación de la Secretaría Ejecutiva en foros, talleres, sesiones y espacios de intercambio en materia de derechos de niñas, niños y adolescentes</t>
  </si>
  <si>
    <t>Difusión de material informativo en materia de prevención y derechos de niñas, niños y adolescentes</t>
  </si>
  <si>
    <t>Promover mecanismos en las políticas públicas para la participación de niñas, niños y adolescentes</t>
  </si>
  <si>
    <t>Sensibilización en temas de prevención del delito para personas con capacidades especiales, mediante pláticas, talleres, conferencias, presentación de teatro guiñol y participación en ferias informativas</t>
  </si>
  <si>
    <t>Sensibilización en temas de prevención del delito enfocadas en la protección de menores de 0 a 5 años, mediante pláticas, talleres, conferencias, presentación de teatro guiñol y participación en ferias informativas</t>
  </si>
  <si>
    <t>Capacitación al interior de la SEDETUOP en materia de Equidad de Género, Derechos
Humanos, prevención y atención a la violencia y Nueva Normativa de Inclusión.</t>
  </si>
  <si>
    <t>Sensibilizar al servidor público de esta Secretaría en el quehacer sobre el trato adecuado hacia las personas con discapacidad, a través de homogeneizar criterios y procesos que converjan en una atención integral con perspectiva de inclusión social, bajo el reconocimiento de los derechos humanos.</t>
  </si>
  <si>
    <t>Se realizara el mantenimiento de la rampa de la entrada, aplicación de pintura y ajustes de las puertas en beneficios de las personas con discapacidad</t>
  </si>
  <si>
    <t>Se llevaran a cabo pláticas enfocadas a la perspectiva de género dirigidas a los servidores públicos de la SEMABICCE</t>
  </si>
  <si>
    <t>Impartición de Taller al personal de la Comisión Estatal de Desarrollo de Suelo y Vivienda en temas de Perspectiva de Género.</t>
  </si>
  <si>
    <t>41 Instituto de Pesca y Acuacultura del Estado de Campeche</t>
  </si>
  <si>
    <t>42  Instituto de Cultura y Artes del Estado de Campeche</t>
  </si>
  <si>
    <t>43  Autoridad del Patrimonio Cultural del Estado de Campeche</t>
  </si>
  <si>
    <t>Dar seguimiento a las recomendaciones realizadas por la Comision de Derechos Humanos</t>
  </si>
  <si>
    <t>Promoción del Fortalecimiento del Respeto a los Derechos Humanos en el Estado de Campeche</t>
  </si>
  <si>
    <t>Platicas de información y sensibilización permanentes, focalizadas y accesibles sobre qué son los derechos humanos y cuáles son sus mecanismos de protección, defensa y beneficio de las personas con discapacidad.</t>
  </si>
  <si>
    <t>Platicas de información y sensibilización permanentes, focalizadas y accesibles sobre las acciones para la igualdad entre mujeres y hombres y cuáles son sus mecanismos de protección y defensa.</t>
  </si>
  <si>
    <t>Plática al personal de la Comisión de Arbitraje Médico para la sensibilización de los servidores públicos y población en general para disuadir la discriminación en grupos de situación de vulnerabilidad</t>
  </si>
  <si>
    <t>Implementación de adecuación en espacios educativos para personas con discapacidad</t>
  </si>
  <si>
    <t>Capacitación de concientización referente a la Igualdad entre Hombres y Mujeres</t>
  </si>
  <si>
    <t>19 Instituto de la infraestructura Física Educativa del Estado  de Campeche</t>
  </si>
  <si>
    <t>21 Instituto Estatal para el Fomento de las Actividades Artesanales en Campeche</t>
  </si>
  <si>
    <t>22 Sistema para el Desarrollo Integral de la Familia del Estado de Campeche</t>
  </si>
  <si>
    <t>Brindar Asistencia en el Centro Asistencial Social a Niñas, Niños, Adolescentes y Familias Migrantes</t>
  </si>
  <si>
    <t>Entregar apoyos alimentarios a través del Programa de Asistencia Social Alimentaria a Personas en Situación de Emergencia y Desastre</t>
  </si>
  <si>
    <t>Talleres, conferencias y exposiciones en temas relacionados con salud mental y derechos humanos.</t>
  </si>
  <si>
    <t>Brindar servicios de rehabilitación por consumo de sustancias psicoactivas en modalidad residencial</t>
  </si>
  <si>
    <t>Brindar servicios de rehabilitación por consumo de sustancias psicoactivas en modalidad no residencial “Luz de Vida”</t>
  </si>
  <si>
    <t>Brindar servicios de rehabilitación por consumo de sustancias psicoactivas en modalidad no residencial “Ambulatoria”</t>
  </si>
  <si>
    <t>Sesiones de grupo con perspectiva de género en modalidad no residencial ambulatorio para el tratamiento de las adicciones</t>
  </si>
  <si>
    <t>Realizar sesiones de prevención del consumo inicial de drogas legales e ilegales en escuelas de nivel educativo secundaria y bachillerato</t>
  </si>
  <si>
    <t>Realizar talleres de formación y de estilos de vida saludable para la prevención de adicciones en población que labora y asiste a instituciones de nivel superior e instituciones gubernamentales y no gubernamentales del Estado de Campeche</t>
  </si>
  <si>
    <t>Administración de los Recursos Humanos, Materiales y de Servicios</t>
  </si>
  <si>
    <t>Eventos de Capacitación para el personal de la SAFIN con Temática en Perspectiva de Género.</t>
  </si>
  <si>
    <t>Eventos de Capacitación para el personal de los Organismos Centralizados en materia de Derechos Humanos e Igualdad de Género.</t>
  </si>
  <si>
    <t>Eventos de Capacitación para el personal de los Organismos Centralizados en materia de Discapacidad.</t>
  </si>
  <si>
    <t>Curso para los servidores públicos a efectos de concientizar y fomentar la igualdad entre mujeres y hombres</t>
  </si>
  <si>
    <t>Curso para los servidores públicos a efectos de concientizar y fomentar el trato digno a las personas con discapacidad</t>
  </si>
  <si>
    <t>Realización de Talleres para el Bienestar Social</t>
  </si>
  <si>
    <t>Entrega de apoyos a mujeres para Impulsar Microproyectos</t>
  </si>
  <si>
    <t>Entrega de apoyos a personas con discapacidad para Impulsar Microproyectos</t>
  </si>
  <si>
    <t>Programa de Educación Media Superior, Superior y de Formación para el Trabajo</t>
  </si>
  <si>
    <t>01 Instituto de Capacitación para el Trabajo del Estado de Campeche</t>
  </si>
  <si>
    <t xml:space="preserve">02 Colegio  de Estudios Científicos y Tecnológicos del Estado de Campeche </t>
  </si>
  <si>
    <t xml:space="preserve">04 Colegio de Educación Profesional Técnica del Estado de Campeche </t>
  </si>
  <si>
    <t>05 Instituto Estatal de la Educación para los Adultos del Estado de Campeche</t>
  </si>
  <si>
    <t>06 Instituto Tecnológico Superior de Calkiní en el Estado de Campeche</t>
  </si>
  <si>
    <t xml:space="preserve">07 Instituto Tecnológico Superior de Escárcega </t>
  </si>
  <si>
    <t xml:space="preserve">08 Instituto Tecnológico de Champotón </t>
  </si>
  <si>
    <t xml:space="preserve">09 Instituto Tecnológico Superior de Hopelchén </t>
  </si>
  <si>
    <t xml:space="preserve">10 Universidad Tecnológica de Campeche </t>
  </si>
  <si>
    <t>14 Universidad Autónoma de Campeche</t>
  </si>
  <si>
    <t xml:space="preserve">16 Instituto Campechano </t>
  </si>
  <si>
    <t>23 Instituto del Deporte del Estado de Campeche</t>
  </si>
  <si>
    <t xml:space="preserve">24 Instituto de la Mujer del Estado de Campeche </t>
  </si>
  <si>
    <t>25 Instituto de la Juventud del Estado de Campeche</t>
  </si>
  <si>
    <t>26 Hospital "Dr. Manuel Campos"</t>
  </si>
  <si>
    <t>27 Hospital Psiquiátrico de Campeche</t>
  </si>
  <si>
    <t>Talleres de inclusion educativa y social para la igualdad de oportunidades.
Adecuaciones en infraestructura para la participacion de diferentes actividades incluyentes.</t>
  </si>
  <si>
    <t>Conferencia de ¿Que es la perspectiva de genero y por que es necesario implementarla?
Fomentar mediante platicas la inclusion educativa , laboral y social en igualdad de oportunidades. 
Realizacion de campañas de promocion de la oferta educativa con enfoque de genero dandole prioridad al incremento de la matricula femenina.
Realizacion de Platicas por el dia Internacional de la Mujer en los diferentes planteles.</t>
  </si>
  <si>
    <t>Mantenimiento de áreas y señaléticas para personas con discapacidad</t>
  </si>
  <si>
    <t>Sesiones del comité de ética y conflicto de intereses sensibilización del personal y de los estudiantes</t>
  </si>
  <si>
    <t>Se restaurarán los accesos, señalamientos y sanitarios para las personas con discapacidad</t>
  </si>
  <si>
    <t>Se realizarán eventos que promuevan la igualdad de género entre el personal de la institución y sus familias.</t>
  </si>
  <si>
    <t>Mantener el sistema de gestión en Igualdad laboral y no discriminación</t>
  </si>
  <si>
    <t>Realizar el mantenimiento de las áreas sanitarias y rampas en beneficio de las personas con discapacidad</t>
  </si>
  <si>
    <t>Cursos que promueven la equidad de genero, y sobre derechos humanos para alumnos y personas docente y administrativo de la Universidad Tecnológica de Candelaria.</t>
  </si>
  <si>
    <t>Realizar obras o acciones en beneficio de las personas con discapacidad</t>
  </si>
  <si>
    <t>13 Universidad Intercultural de Campeche</t>
  </si>
  <si>
    <t>Cursos para promover la inclusión de las personas con discapacidad</t>
  </si>
  <si>
    <t>Cursos para promover la igualdad entre hombres y mujeres</t>
  </si>
  <si>
    <t>Apoyo para actividades de capacitación de docentes y administrativos</t>
  </si>
  <si>
    <t>Apoyo para la atención de alumnos en talleres que orienten a la inserción laboral en el estado</t>
  </si>
  <si>
    <t>Conferencia: Valores y género en los estudiantes
Festival: Actividad Cultural Diversidad de Género
Taller: Deconstruir y Reconstruir masculinidades
Conferencia "La familia como constructora de cultura de paz"</t>
  </si>
  <si>
    <t>Plática: Migración un derecho humano
Plática: Derechos de la mujer acciones afirmativas
Conferencia: Comunicación social con perspectiva de género
Taller derechos sexuales y reproductivos de los adolescentes</t>
  </si>
  <si>
    <t>Rehabilitación y mantenimiento menor de inmuebles que conlleve al equipamiento inclusivo en centros educativos, artísticos, culturales y de rehabilitación para personas con discapacidad en la ciudad de Campeche</t>
  </si>
  <si>
    <t>Se realizarán talleres y capacitaciones para la sensibilización respecto a la perspectiva de genero, derechos humanos y no violencia</t>
  </si>
  <si>
    <t>Gestionar la difusión de la importancia de la inclusión laboral de las personas con discapacidad en las redes sociales de la SEDECO
Realización de talleres de capacitación y pláticas que fomenten la inclusión de las personas con discapacidad
Realización de acciones y actividades para el fomento de la inclusión económica de las personas en situación de vulnerabilidad</t>
  </si>
  <si>
    <t>Impulsar a los organismos de la SEDECO a integrar en su agenda de actividades, acciones para el fomento de la igualdad sustantiva
Gestionar la publiación en redes sociales de infografías, flayers y campañas que promuevan la igualdad de género, el empoderamiento económico de las mujeres y la prevención de la violencia económica y de género
Vinculación con el sector coordinado de la SEDECO para conmemorar el Día Internacional de la Mujer, a través de actividades lúdicas y de difusión
Realizar ciclo de cine para promover la importancia de la participación de la mujer en el ámbito económico, político y social, en coordinación con aliados
Participar en la jornada estatal "16 días de activismo contra la violencia de género"
Realizar talleres de capacitación para la sensibilización de la iguiladad de género a 70 servidores públicos del sector Desarrollo Económico</t>
  </si>
  <si>
    <t>Colocar a 2178 personas desempleadas en puestos vacantes.
Realizar 60 talleres para buscadores de empleo.
Colocar a 500 personas en puestos vacantes de movilidad laboral.
Realizar 75 encuestas de satisfacción</t>
  </si>
  <si>
    <t>567 mujeres beneficiadas con acciones.
22 acciones para el fomento de la inclusión de personas con discapacidad.</t>
  </si>
  <si>
    <t>Campaña de Concientización (DH) "En busca de Emprendedores"; Taller "El ABC Inclusivo del Emprendimiento"</t>
  </si>
  <si>
    <t>Desarrollo Emprendedor: Reinserción Social; Campaña de Concientización (DH)</t>
  </si>
  <si>
    <t>Elaborar una campaña de difusión sobre la importancia de la inclusión laboral a las personas con discapacidad</t>
  </si>
  <si>
    <t>Elaborar una campaña de difusión en redes sobre la violencia económica</t>
  </si>
  <si>
    <t>Realizar 4 Jornadas de sensibilización con MIPYMES para el fomento de la inclusión económica de personas con discapacidad.
Instalar señalética bimodal en el INDEMIPYME.
Visibilizar el testimonio de MIPYMES para el fomento de la inclusión económica de las personas con discapacidad.
Campaña de MIPYMES que fomentan la inclusión económica de personas con discapacidad.
Actividades lúdicas dentro del marco de las Jornadas de la inclusión económica.</t>
  </si>
  <si>
    <t>Realizar 3 Coloquios con MIPYMES para el fomento de la igualdad sustantiva.
Visibilizar el testimonio de MIPYMES socialmente exitosas e incluyentes
Campaña de MIPYMES que fomenten la Igualdad sustantiva entre hombres y mujeres
Foro de mujeres empresarias para resaltar la labor de la mujer
Panel con Entrevistas de empresarias y empresarios miembros de la comunidad LGBT
Actividades lúdicas dentro del marco de las jornadas de prevención de la violencia
económica</t>
  </si>
  <si>
    <t>Revisión y elaboración de Instrumentos jurídicos en beneficio de las personas con discapacidad</t>
  </si>
  <si>
    <t>Revisión y elaboración de Instrumentos jurídicos para la igualdad entre hombres y
mujeres</t>
  </si>
  <si>
    <t>Realizar eventos deportivos que promuevan la participación de personas con discapacidad en el Estado.</t>
  </si>
  <si>
    <t>Se realizaran platicas, conferencias y eventos de activación física y recreación que promuevan la equidad de genero y trabajo en equipo entre los participantes</t>
  </si>
  <si>
    <t>Realizar un taller de presupuestos públicos con perspectiva de género 
Difusión de la ley de discapacidad
Conmemoración del día internacional de la mujer
Difusión de la importancia del presupuesto basado en resultado 
La evaluación del programa que lleva el IMEC.
Conformación del programa de Igualdad mediante la realización de mesas de trabajo con las dependencias de la Administración Pública.</t>
  </si>
  <si>
    <t>Brindar asesoría jurídica y psicológica a mujeres y adolescentes, por diversas problemáticas que presenten</t>
  </si>
  <si>
    <t>Ofrecer ayuda integral (atención jurídica, psicológica, médica y de empoderamiento/capacitación)</t>
  </si>
  <si>
    <t xml:space="preserve">Contratación de personal para brindar asesoría jurídica, psicológica, capacitación y atención especializada, así mismo se beneficia a personas profesionistas que no cuentan con trabajo. </t>
  </si>
  <si>
    <t>Pláticas de concientización en materia de equidad e igualdad de género</t>
  </si>
  <si>
    <t>Pláticas de concientización en materia de discapacidad</t>
  </si>
  <si>
    <t>Atención de las personas con discapacidad para trámites y servicios; así como impresión de folletos con el tema especifico, para información del personal capacitado en los Municipios.</t>
  </si>
  <si>
    <t>37 Instituto de Acceso a la Justicia del Estado de Campeche</t>
  </si>
  <si>
    <t>Actividad a realizar para la rehabilitación del inmueble del INDAJUCAM para permitir una mayor comodidad para las personas con discapacidad</t>
  </si>
  <si>
    <t>Pláticas de capacitación en las oficinas del INDAJUCAM para concientizar sobre la equidad de género</t>
  </si>
  <si>
    <t>Entrega de apoyos para equipamiento para transformación de productos pesqueros y acuícolas</t>
  </si>
  <si>
    <t>Llevar a cabo el aseguramiento de pescadores ribereños y de altura que se encuentren bajo un permiso de pesca comercial</t>
  </si>
  <si>
    <t>Entrega de apoyos en estudios médicos, contingencias por eventos meteorológicos</t>
  </si>
  <si>
    <t xml:space="preserve">Acciones que promuevan la igualdad  entre mujeres y hombres </t>
  </si>
  <si>
    <t>Programa de Promoción y Desarrollo de la Cultura</t>
  </si>
  <si>
    <t>Programa de cultura infantil</t>
  </si>
  <si>
    <t xml:space="preserve"> Acciones para la igualdad entre mujeres y hombres</t>
  </si>
  <si>
    <t>Ofrecer cursos de capacitación para y en el trabajo a las mujeres en situación vulnerable que los ayude a mejorar su condición de vida.</t>
  </si>
  <si>
    <t>Ofrecer cursos de capacitación para y en el trabajo a personas con alguna discapacidad que los ayude a mejorar su calidad de vida.</t>
  </si>
  <si>
    <t xml:space="preserve"> Cursos de capacitación a las Instituciones de Asistencia Privada</t>
  </si>
  <si>
    <t xml:space="preserve"> Realizar los trámites para el funcionamiento de la Secretaría o Entidad</t>
  </si>
  <si>
    <t>Atención de solicitudes que mejoren el acceso de personas con discapacidad en las diversas instituciones públicas y privadas</t>
  </si>
  <si>
    <t>Realización de actividades para la plena inclusión social de las personas con discapacidad en todos los ámbitos de la sociedad</t>
  </si>
  <si>
    <t>Promoción de los bienes derivados de la producción penitenciaria</t>
  </si>
  <si>
    <t>Impartición de talleres para mejorar las condiciones de vida de las personas privadas de su libertad y en situación de calle</t>
  </si>
  <si>
    <t>Realización de actividades de sensibilización para la promoción de los derechos humanos en materia de diversidad sexual</t>
  </si>
  <si>
    <t>Impartición de talleres para la sensibilización y la apropiación de los derechos de pueblos originarios, indígenas y afromexicanos</t>
  </si>
  <si>
    <t>Concertaciones, promociones y/o vinculaciones con organismos sociales, públicos y privados para la atención de grupos en situación de vulnerabilidad</t>
  </si>
  <si>
    <t>Apoyos para la plena inclusión social de los grupos vulnerables</t>
  </si>
  <si>
    <t>Generar actividades artísticas y culturales en el museo cultural de la Diversidad</t>
  </si>
  <si>
    <t>Recorrido en tranvía turìstico para conocer las diferentes rutas de este atractivo turìstico., Espectáculo Show Puerta de Tierra para NNA., Espectàculo Vive la Leyenda., Recorrido peatonal Día de Museos Aprendiendo de nuestros antepasados mayas.</t>
  </si>
  <si>
    <t>Clases de defensa personal para hombres y mujeres. Clases de defensa personal para hombres y mixto, Pláticas de nutriciòn. Promoviendo buenos hábitos alimenticios, Plática de educación emocional y afectiva. Platica "Los Derechos Humanos de las Mujeres y la Igualdad de Género" , Platica "Prevención de Violencia de Género", Emprendimiento y educación fianaciera, Plática sobre detección del cáncer de mama.</t>
  </si>
  <si>
    <t>Curso de inglés básico a niños, niñas y adolescentes. Consiste en 24 clases en un
periodo de enero a marzo. Taller de elaboración de dulces tradicionales, Clases de defensa personal para niños, niñas y adolescentes., Taller de elaboración de dulces tradicionales., Curso de inglés básico a niños, niñas y adolescentes. Consiste en 24 clases en un periodo de Septiembre a Diciembre.</t>
  </si>
  <si>
    <t>Acciones afirmativas para el cumplimiento de la Norma Oficial Mexicana NOM-008-SEGOB2015.</t>
  </si>
  <si>
    <t>Actividades en temas de Protección Civil con perspectiva de género.</t>
  </si>
  <si>
    <t>Capacitación en temas de protección civil a niñas, niños y adolescentes.</t>
  </si>
  <si>
    <t>Difusión, capacitación y sensibilización en temas de protección de derechos humanos a servidores públicos de la Secretaría de la Contraloría.</t>
  </si>
  <si>
    <t xml:space="preserve">16 Secretaría de la Contraloría </t>
  </si>
  <si>
    <t>17 Consejería Jurídica</t>
  </si>
  <si>
    <t>Se llevará a cabo la campaña "Día Naranja" cada día 25 de cada mes. Actuar para generar conciencia y prevenir la violencia en contra de mujeres y niños</t>
  </si>
  <si>
    <t>Programa de Apoyo al Empleo</t>
  </si>
  <si>
    <t>Garantizar la prevención, el mantenimiento y restablecimiento del orden, así como la seguridad pública en el Estado</t>
  </si>
  <si>
    <t>Participación de la Mujer en la Fuerza Policial</t>
  </si>
  <si>
    <t>Supervisar y dar seguimiento a las medidas cautelares y condiciones impuestas a los imputados y realizar evaluaciones de riesgo</t>
  </si>
  <si>
    <t>Atender, dirigir y supervisar los asuntos jurídicos y fungir como órgano de consulta, asesoría, apoyo y asistencia jurídica en las materias de su competencia, para todas las unidades administrativas de la Secretaría</t>
  </si>
  <si>
    <t>Atender las solicitudes y peticiones de la ciudadanía en general, Dependencias y acuerdos emanados de la Conferencia Nacional de Secretarios de Seguridad</t>
  </si>
  <si>
    <t>Fondo de Aportaciones para la Seguridad Pública (FASP)</t>
  </si>
  <si>
    <t>Profesionalizar a los elementos de las Instituciones de Seguridad Pública</t>
  </si>
  <si>
    <t>Se realizará Platicas sobre el tema de Igualdad entre Mujeres y Hombres a jóvenes de Centros Educativos
Se realizará Serie Radiofónica con el tema de Igualdad entre Mujeres y Hombres a jóvenes a través del Programa de Zona Libre</t>
  </si>
  <si>
    <t>Pláticas de sensibilización, promoción y difusión de los derechos de los niños, niñas y adolescentes., Identificación de discapacidad y sensibilización para la atención., Plática: Mitos
y realidades de las discapacidades.</t>
  </si>
  <si>
    <t>Apoyo, Asesoría Técnica y Jurídica a la C. Gobernadora del Estado y a las Dependencias de la Administración Pública Estatal</t>
  </si>
  <si>
    <t>Conmemoración del día internacional de la eliminación de la violencia contra la mujer.
Conformación del Programa estatal en materia de violencia, de acuerdo a la Ley de acceso de las mujeres a una vida libre de violencia del estado, mediante mesas de trabajo con las dependencias de la Administración Pública.</t>
  </si>
  <si>
    <t>Pláticas y conferencias sobre protección de los derechos humanos de las personas con discapacidad</t>
  </si>
  <si>
    <t>Pláticas, conferencias, conversatorios sobre la igualdad sustantiva</t>
  </si>
  <si>
    <t>Conferencias, pláticas, charlas en materia de derechos humanos de las juventudes, así como perspectiva de las juventudes</t>
  </si>
  <si>
    <t>Pláticas, Conferencias, Charlas y Conversatorios en colaboración con personal especializado en Derechos Humanos, para abordar temas relacionados a la protección del derecho a la salud mental de las juventudes</t>
  </si>
  <si>
    <t>Impartición de cursos, conferencias y talleres para el personal del Poder Judicial en materia de Derechos Humanos.</t>
  </si>
  <si>
    <t>Realizar visitas a los Sistemas Municipales DIF para brindar asesorías y seguimiento a las acciones que realizan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</si>
</sst>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2" x14ac:knownFonts="1">
    <font>
      <sz val="11"/>
      <color theme="1"/>
      <name val="Calibri"/>
      <family val="2"/>
      <scheme val="minor"/>
    </font>
    <font>
      <b/>
      <sz val="13"/>
      <name val="Arial"/>
      <family val="2"/>
    </font>
    <font>
      <sz val="11"/>
      <name val="Arial"/>
      <family val="2"/>
    </font>
    <font>
      <b/>
      <sz val="11"/>
      <name val="Arial"/>
      <family val="2"/>
    </font>
    <font>
      <b/>
      <sz val="12"/>
      <color theme="0"/>
      <name val="Arial"/>
      <family val="2"/>
    </font>
    <font>
      <b/>
      <sz val="10"/>
      <name val="Arial"/>
      <family val="2"/>
    </font>
    <font>
      <b/>
      <sz val="12"/>
      <name val="Arial"/>
      <family val="2"/>
    </font>
    <font>
      <sz val="10"/>
      <name val="Arial"/>
      <family val="2"/>
    </font>
    <font>
      <b/>
      <i/>
      <sz val="11"/>
      <name val="Arial"/>
      <family val="2"/>
    </font>
    <font>
      <sz val="9"/>
      <name val="Arial"/>
      <family val="2"/>
    </font>
    <font>
      <b/>
      <i/>
      <sz val="12"/>
      <name val="Arial"/>
      <family val="2"/>
    </font>
    <font>
      <sz val="12"/>
      <name val="Arial"/>
      <family val="2"/>
    </font>
  </fonts>
  <fills count="4">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s>
  <borders count="39">
    <border>
      <left/>
      <right/>
      <top/>
      <bottom/>
      <diagonal/>
    </border>
    <border>
      <left style="double">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double">
        <color indexed="64"/>
      </right>
      <top/>
      <bottom style="thin">
        <color theme="0" tint="-0.499984740745262"/>
      </bottom>
      <diagonal/>
    </border>
    <border>
      <left style="double">
        <color indexed="64"/>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double">
        <color indexed="64"/>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double">
        <color indexed="64"/>
      </right>
      <top style="thin">
        <color theme="0" tint="-0.499984740745262"/>
      </top>
      <bottom style="thin">
        <color theme="0" tint="-0.499984740745262"/>
      </bottom>
      <diagonal/>
    </border>
    <border>
      <left style="double">
        <color indexed="64"/>
      </left>
      <right/>
      <top style="thin">
        <color theme="0" tint="-0.499984740745262"/>
      </top>
      <bottom style="thin">
        <color theme="0" tint="-0.34998626667073579"/>
      </bottom>
      <diagonal/>
    </border>
    <border>
      <left/>
      <right style="thin">
        <color theme="0" tint="-0.499984740745262"/>
      </right>
      <top style="thin">
        <color theme="0" tint="-0.499984740745262"/>
      </top>
      <bottom style="thin">
        <color theme="0" tint="-0.34998626667073579"/>
      </bottom>
      <diagonal/>
    </border>
    <border>
      <left style="thin">
        <color theme="0" tint="-0.499984740745262"/>
      </left>
      <right style="double">
        <color indexed="64"/>
      </right>
      <top style="thin">
        <color theme="0" tint="-0.499984740745262"/>
      </top>
      <bottom style="thin">
        <color theme="0" tint="-0.34998626667073579"/>
      </bottom>
      <diagonal/>
    </border>
    <border>
      <left style="double">
        <color indexed="64"/>
      </left>
      <right/>
      <top style="thin">
        <color theme="0" tint="-0.24994659260841701"/>
      </top>
      <bottom style="thin">
        <color theme="0" tint="-0.499984740745262"/>
      </bottom>
      <diagonal/>
    </border>
    <border>
      <left/>
      <right style="thin">
        <color theme="0" tint="-0.499984740745262"/>
      </right>
      <top style="thin">
        <color theme="0" tint="-0.24994659260841701"/>
      </top>
      <bottom style="thin">
        <color theme="0" tint="-0.499984740745262"/>
      </bottom>
      <diagonal/>
    </border>
    <border>
      <left style="thin">
        <color theme="0" tint="-0.499984740745262"/>
      </left>
      <right style="double">
        <color indexed="64"/>
      </right>
      <top style="thin">
        <color theme="0" tint="-0.24994659260841701"/>
      </top>
      <bottom style="thin">
        <color theme="0" tint="-0.499984740745262"/>
      </bottom>
      <diagonal/>
    </border>
    <border>
      <left style="double">
        <color indexed="64"/>
      </left>
      <right/>
      <top style="thin">
        <color theme="0" tint="-0.34998626667073579"/>
      </top>
      <bottom style="thin">
        <color theme="0" tint="-0.499984740745262"/>
      </bottom>
      <diagonal/>
    </border>
    <border>
      <left/>
      <right style="thin">
        <color theme="0" tint="-0.499984740745262"/>
      </right>
      <top style="thin">
        <color theme="0" tint="-0.34998626667073579"/>
      </top>
      <bottom style="thin">
        <color theme="0" tint="-0.499984740745262"/>
      </bottom>
      <diagonal/>
    </border>
    <border>
      <left style="thin">
        <color theme="0" tint="-0.499984740745262"/>
      </left>
      <right style="double">
        <color indexed="64"/>
      </right>
      <top style="thin">
        <color theme="0" tint="-0.34998626667073579"/>
      </top>
      <bottom style="thin">
        <color theme="0" tint="-0.499984740745262"/>
      </bottom>
      <diagonal/>
    </border>
    <border>
      <left style="double">
        <color indexed="64"/>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style="double">
        <color indexed="64"/>
      </right>
      <top style="thin">
        <color theme="0" tint="-0.499984740745262"/>
      </top>
      <bottom/>
      <diagonal/>
    </border>
    <border>
      <left style="double">
        <color indexed="64"/>
      </left>
      <right/>
      <top style="thin">
        <color theme="0" tint="-0.34998626667073579"/>
      </top>
      <bottom/>
      <diagonal/>
    </border>
    <border>
      <left/>
      <right style="thin">
        <color theme="0" tint="-0.499984740745262"/>
      </right>
      <top style="thin">
        <color theme="0" tint="-0.34998626667073579"/>
      </top>
      <bottom/>
      <diagonal/>
    </border>
    <border>
      <left style="thin">
        <color theme="0" tint="-0.499984740745262"/>
      </left>
      <right style="double">
        <color indexed="64"/>
      </right>
      <top style="thin">
        <color theme="0" tint="-0.34998626667073579"/>
      </top>
      <bottom/>
      <diagonal/>
    </border>
    <border>
      <left/>
      <right style="thin">
        <color theme="0" tint="-0.499984740745262"/>
      </right>
      <top/>
      <bottom/>
      <diagonal/>
    </border>
    <border>
      <left style="thin">
        <color theme="0" tint="-0.499984740745262"/>
      </left>
      <right style="double">
        <color indexed="64"/>
      </right>
      <top/>
      <bottom/>
      <diagonal/>
    </border>
    <border>
      <left style="double">
        <color indexed="64"/>
      </left>
      <right/>
      <top style="thin">
        <color theme="0" tint="-0.499984740745262"/>
      </top>
      <bottom style="double">
        <color indexed="64"/>
      </bottom>
      <diagonal/>
    </border>
    <border>
      <left style="thin">
        <color theme="0" tint="-0.499984740745262"/>
      </left>
      <right style="double">
        <color indexed="64"/>
      </right>
      <top/>
      <bottom style="double">
        <color indexed="64"/>
      </bottom>
      <diagonal/>
    </border>
    <border>
      <left/>
      <right/>
      <top style="double">
        <color indexed="64"/>
      </top>
      <bottom/>
      <diagonal/>
    </border>
    <border>
      <left/>
      <right style="thin">
        <color theme="0" tint="-0.499984740745262"/>
      </right>
      <top style="thin">
        <color theme="0" tint="-0.499984740745262"/>
      </top>
      <bottom style="double">
        <color indexed="64"/>
      </bottom>
      <diagonal/>
    </border>
    <border>
      <left style="thin">
        <color theme="0" tint="-0.499984740745262"/>
      </left>
      <right style="double">
        <color indexed="64"/>
      </right>
      <top style="thin">
        <color theme="0" tint="-0.499984740745262"/>
      </top>
      <bottom style="double">
        <color indexed="64"/>
      </bottom>
      <diagonal/>
    </border>
  </borders>
  <cellStyleXfs count="1">
    <xf numFmtId="0" fontId="0" fillId="0" borderId="0"/>
  </cellStyleXfs>
  <cellXfs count="142">
    <xf numFmtId="0" fontId="0" fillId="0" borderId="0" xfId="0"/>
    <xf numFmtId="0" fontId="2" fillId="0" borderId="0" xfId="0" applyFont="1" applyFill="1"/>
    <xf numFmtId="0" fontId="3" fillId="0" borderId="0" xfId="0" applyFont="1" applyFill="1" applyBorder="1" applyAlignment="1">
      <alignment horizont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xf>
    <xf numFmtId="3" fontId="4" fillId="2" borderId="3" xfId="0" applyNumberFormat="1" applyFont="1" applyFill="1" applyBorder="1" applyAlignment="1">
      <alignment horizontal="center" vertical="center"/>
    </xf>
    <xf numFmtId="3" fontId="2" fillId="0" borderId="0" xfId="0" applyNumberFormat="1" applyFont="1" applyFill="1"/>
    <xf numFmtId="0" fontId="6" fillId="3" borderId="7" xfId="0" applyFont="1" applyFill="1" applyBorder="1" applyAlignment="1">
      <alignment horizontal="left" vertical="center"/>
    </xf>
    <xf numFmtId="0" fontId="5" fillId="3" borderId="0" xfId="0" applyFont="1" applyFill="1" applyBorder="1" applyAlignment="1">
      <alignment horizontal="right" vertical="center"/>
    </xf>
    <xf numFmtId="0" fontId="3" fillId="0" borderId="9" xfId="0" applyFont="1" applyFill="1" applyBorder="1" applyAlignment="1">
      <alignment vertical="center"/>
    </xf>
    <xf numFmtId="0" fontId="2" fillId="0" borderId="10" xfId="0" applyFont="1" applyFill="1" applyBorder="1" applyAlignment="1">
      <alignment vertical="center"/>
    </xf>
    <xf numFmtId="3" fontId="3" fillId="0" borderId="11" xfId="0" applyNumberFormat="1" applyFont="1" applyFill="1" applyBorder="1" applyAlignment="1"/>
    <xf numFmtId="0" fontId="2" fillId="0" borderId="0" xfId="0" applyFont="1" applyFill="1" applyAlignment="1">
      <alignment vertical="center"/>
    </xf>
    <xf numFmtId="0" fontId="7" fillId="0" borderId="12" xfId="0" applyFont="1" applyFill="1" applyBorder="1" applyAlignment="1">
      <alignment wrapText="1"/>
    </xf>
    <xf numFmtId="0" fontId="7" fillId="0" borderId="13" xfId="0" applyFont="1" applyFill="1" applyBorder="1"/>
    <xf numFmtId="3" fontId="7" fillId="0" borderId="14" xfId="0" applyNumberFormat="1" applyFont="1" applyFill="1" applyBorder="1" applyAlignment="1"/>
    <xf numFmtId="9" fontId="7" fillId="0" borderId="12" xfId="0" applyNumberFormat="1" applyFont="1" applyFill="1" applyBorder="1" applyAlignment="1">
      <alignment wrapText="1"/>
    </xf>
    <xf numFmtId="0" fontId="7" fillId="0" borderId="12" xfId="0" applyFont="1" applyFill="1" applyBorder="1" applyAlignment="1">
      <alignment horizontal="left"/>
    </xf>
    <xf numFmtId="3" fontId="5" fillId="0" borderId="14" xfId="0" applyNumberFormat="1" applyFont="1" applyFill="1" applyBorder="1" applyAlignment="1"/>
    <xf numFmtId="0" fontId="8" fillId="0" borderId="12" xfId="0" applyFont="1" applyFill="1" applyBorder="1" applyAlignment="1">
      <alignment horizontal="left" vertical="center" wrapText="1"/>
    </xf>
    <xf numFmtId="0" fontId="7" fillId="0" borderId="13" xfId="0" applyFont="1" applyFill="1" applyBorder="1" applyAlignment="1">
      <alignment horizontal="left" wrapText="1"/>
    </xf>
    <xf numFmtId="3" fontId="7" fillId="0" borderId="14" xfId="0" applyNumberFormat="1" applyFont="1" applyFill="1" applyBorder="1" applyAlignment="1">
      <alignment vertical="center"/>
    </xf>
    <xf numFmtId="3" fontId="3" fillId="0" borderId="14" xfId="0" applyNumberFormat="1" applyFont="1" applyFill="1" applyBorder="1" applyAlignment="1"/>
    <xf numFmtId="0" fontId="7" fillId="0" borderId="13" xfId="0" applyFont="1" applyFill="1" applyBorder="1" applyAlignment="1">
      <alignment wrapText="1"/>
    </xf>
    <xf numFmtId="9" fontId="7" fillId="0" borderId="17" xfId="0" applyNumberFormat="1" applyFont="1" applyFill="1" applyBorder="1" applyAlignment="1">
      <alignment wrapText="1"/>
    </xf>
    <xf numFmtId="0" fontId="3" fillId="0" borderId="9" xfId="0" applyFont="1" applyFill="1" applyBorder="1" applyAlignment="1">
      <alignment horizontal="left"/>
    </xf>
    <xf numFmtId="0" fontId="2" fillId="0" borderId="10" xfId="0" applyFont="1" applyFill="1" applyBorder="1"/>
    <xf numFmtId="9" fontId="5" fillId="0" borderId="12" xfId="0" applyNumberFormat="1" applyFont="1" applyFill="1" applyBorder="1" applyAlignment="1">
      <alignment wrapText="1"/>
    </xf>
    <xf numFmtId="9" fontId="5" fillId="0" borderId="9" xfId="0" applyNumberFormat="1" applyFont="1" applyFill="1" applyBorder="1" applyAlignment="1">
      <alignment wrapText="1"/>
    </xf>
    <xf numFmtId="0" fontId="8" fillId="0" borderId="10" xfId="0" applyFont="1" applyFill="1" applyBorder="1" applyAlignment="1">
      <alignment horizontal="left" vertical="center" wrapText="1"/>
    </xf>
    <xf numFmtId="0" fontId="2" fillId="0" borderId="10" xfId="0" applyFont="1" applyFill="1" applyBorder="1" applyAlignment="1">
      <alignment wrapText="1"/>
    </xf>
    <xf numFmtId="0" fontId="7" fillId="0" borderId="13" xfId="0" applyFont="1" applyFill="1" applyBorder="1" applyAlignment="1">
      <alignment vertical="center" wrapText="1"/>
    </xf>
    <xf numFmtId="9" fontId="7" fillId="0" borderId="12" xfId="0" applyNumberFormat="1" applyFont="1" applyFill="1" applyBorder="1" applyAlignment="1">
      <alignment horizontal="center" wrapText="1"/>
    </xf>
    <xf numFmtId="0" fontId="3" fillId="0" borderId="12" xfId="0" applyFont="1" applyFill="1" applyBorder="1" applyAlignment="1">
      <alignment wrapText="1"/>
    </xf>
    <xf numFmtId="0" fontId="2" fillId="0" borderId="13" xfId="0" applyFont="1" applyFill="1" applyBorder="1"/>
    <xf numFmtId="9" fontId="7" fillId="0" borderId="9" xfId="0" applyNumberFormat="1" applyFont="1" applyFill="1" applyBorder="1" applyAlignment="1">
      <alignment wrapText="1"/>
    </xf>
    <xf numFmtId="10" fontId="5" fillId="0" borderId="12" xfId="0" applyNumberFormat="1" applyFont="1" applyFill="1" applyBorder="1" applyAlignment="1">
      <alignment wrapText="1"/>
    </xf>
    <xf numFmtId="0" fontId="3" fillId="0" borderId="12" xfId="0" applyFont="1" applyFill="1" applyBorder="1" applyAlignment="1"/>
    <xf numFmtId="0" fontId="2" fillId="0" borderId="13" xfId="0" applyFont="1" applyFill="1" applyBorder="1" applyAlignment="1">
      <alignment horizontal="left" vertical="top" wrapText="1" indent="6"/>
    </xf>
    <xf numFmtId="0" fontId="5" fillId="0" borderId="12" xfId="0" applyFont="1" applyFill="1" applyBorder="1" applyAlignment="1">
      <alignment wrapText="1"/>
    </xf>
    <xf numFmtId="3" fontId="5" fillId="0" borderId="14" xfId="0" applyNumberFormat="1" applyFont="1" applyFill="1" applyBorder="1" applyAlignment="1">
      <alignment vertical="center"/>
    </xf>
    <xf numFmtId="3" fontId="8" fillId="0" borderId="16" xfId="0" applyNumberFormat="1" applyFont="1" applyFill="1" applyBorder="1" applyAlignment="1">
      <alignment vertical="center" wrapText="1"/>
    </xf>
    <xf numFmtId="0" fontId="7" fillId="0" borderId="12" xfId="0" applyFont="1" applyFill="1" applyBorder="1" applyAlignment="1">
      <alignment vertical="center"/>
    </xf>
    <xf numFmtId="0" fontId="7" fillId="0" borderId="13" xfId="0" applyFont="1" applyFill="1" applyBorder="1" applyAlignment="1">
      <alignment vertical="top" wrapText="1"/>
    </xf>
    <xf numFmtId="3" fontId="7" fillId="0" borderId="16" xfId="0" applyNumberFormat="1" applyFont="1" applyFill="1" applyBorder="1" applyAlignment="1"/>
    <xf numFmtId="0" fontId="3" fillId="0" borderId="12" xfId="0" applyFont="1" applyFill="1" applyBorder="1" applyAlignment="1">
      <alignment vertical="center" wrapText="1"/>
    </xf>
    <xf numFmtId="9" fontId="7" fillId="0" borderId="23" xfId="0" applyNumberFormat="1" applyFont="1" applyFill="1" applyBorder="1" applyAlignment="1">
      <alignment wrapText="1"/>
    </xf>
    <xf numFmtId="3" fontId="3" fillId="0" borderId="14" xfId="0" applyNumberFormat="1" applyFont="1" applyFill="1" applyBorder="1" applyAlignment="1">
      <alignment vertical="center"/>
    </xf>
    <xf numFmtId="164" fontId="7" fillId="0" borderId="26" xfId="0" applyNumberFormat="1" applyFont="1" applyFill="1" applyBorder="1" applyAlignment="1">
      <alignment wrapText="1"/>
    </xf>
    <xf numFmtId="3" fontId="7" fillId="0" borderId="28" xfId="0" applyNumberFormat="1" applyFont="1" applyFill="1" applyBorder="1" applyAlignment="1"/>
    <xf numFmtId="164" fontId="7" fillId="0" borderId="29" xfId="0" applyNumberFormat="1" applyFont="1" applyFill="1" applyBorder="1" applyAlignment="1">
      <alignment wrapText="1"/>
    </xf>
    <xf numFmtId="0" fontId="5" fillId="0" borderId="12" xfId="0" applyFont="1" applyFill="1" applyBorder="1" applyAlignment="1">
      <alignment horizontal="left" vertical="center" wrapText="1"/>
    </xf>
    <xf numFmtId="0" fontId="5" fillId="0" borderId="12" xfId="0" applyFont="1" applyFill="1" applyBorder="1" applyAlignment="1">
      <alignment horizontal="right" vertical="center" wrapText="1"/>
    </xf>
    <xf numFmtId="9" fontId="7" fillId="0" borderId="26" xfId="0" applyNumberFormat="1" applyFont="1" applyFill="1" applyBorder="1" applyAlignment="1">
      <alignment wrapText="1"/>
    </xf>
    <xf numFmtId="3" fontId="7" fillId="0" borderId="14" xfId="0" applyNumberFormat="1" applyFont="1" applyFill="1" applyBorder="1" applyAlignment="1">
      <alignment vertical="top"/>
    </xf>
    <xf numFmtId="0" fontId="5" fillId="0" borderId="26" xfId="0" applyFont="1" applyFill="1" applyBorder="1" applyAlignment="1">
      <alignment wrapText="1"/>
    </xf>
    <xf numFmtId="0" fontId="7" fillId="0" borderId="27" xfId="0" applyFont="1" applyFill="1" applyBorder="1"/>
    <xf numFmtId="0" fontId="7" fillId="0" borderId="26" xfId="0" applyFont="1" applyFill="1" applyBorder="1" applyAlignment="1">
      <alignment wrapText="1"/>
    </xf>
    <xf numFmtId="9" fontId="5" fillId="0" borderId="34" xfId="0" applyNumberFormat="1" applyFont="1" applyFill="1" applyBorder="1" applyAlignment="1">
      <alignment wrapText="1"/>
    </xf>
    <xf numFmtId="3" fontId="7" fillId="0" borderId="35" xfId="0" applyNumberFormat="1" applyFont="1" applyFill="1" applyBorder="1" applyAlignment="1"/>
    <xf numFmtId="0" fontId="7" fillId="0" borderId="0" xfId="0" applyFont="1" applyFill="1"/>
    <xf numFmtId="3" fontId="7" fillId="0" borderId="0" xfId="0" applyNumberFormat="1" applyFont="1" applyFill="1" applyAlignment="1"/>
    <xf numFmtId="3" fontId="2" fillId="0" borderId="0" xfId="0" applyNumberFormat="1" applyFont="1" applyFill="1" applyAlignment="1"/>
    <xf numFmtId="0" fontId="8" fillId="0" borderId="15" xfId="0" applyFont="1" applyFill="1" applyBorder="1" applyAlignment="1">
      <alignment horizontal="left" vertical="center" wrapText="1"/>
    </xf>
    <xf numFmtId="0" fontId="9" fillId="0" borderId="13" xfId="0" applyFont="1" applyFill="1" applyBorder="1" applyAlignment="1">
      <alignment horizontal="left" vertical="center" wrapText="1" indent="6"/>
    </xf>
    <xf numFmtId="3" fontId="9" fillId="0" borderId="14" xfId="0" applyNumberFormat="1" applyFont="1" applyFill="1" applyBorder="1" applyAlignment="1">
      <alignment vertical="center"/>
    </xf>
    <xf numFmtId="0" fontId="9" fillId="0" borderId="15" xfId="0" applyFont="1" applyFill="1" applyBorder="1" applyAlignment="1">
      <alignment horizontal="left" vertical="center" wrapText="1" indent="6"/>
    </xf>
    <xf numFmtId="3" fontId="9" fillId="0" borderId="14" xfId="0" applyNumberFormat="1" applyFont="1" applyFill="1" applyBorder="1" applyAlignment="1"/>
    <xf numFmtId="0" fontId="2" fillId="0" borderId="12" xfId="0" applyFont="1" applyFill="1" applyBorder="1" applyAlignment="1">
      <alignment horizontal="left"/>
    </xf>
    <xf numFmtId="0" fontId="9" fillId="0" borderId="13" xfId="0" applyFont="1" applyFill="1" applyBorder="1" applyAlignment="1">
      <alignment horizontal="left" wrapText="1" indent="6"/>
    </xf>
    <xf numFmtId="0" fontId="2" fillId="0" borderId="13" xfId="0" applyFont="1" applyFill="1" applyBorder="1" applyAlignment="1">
      <alignment horizontal="left" wrapText="1" indent="6"/>
    </xf>
    <xf numFmtId="0" fontId="2" fillId="0" borderId="12" xfId="0" applyFont="1" applyFill="1" applyBorder="1" applyAlignment="1"/>
    <xf numFmtId="0" fontId="9" fillId="0" borderId="18" xfId="0" applyFont="1" applyFill="1" applyBorder="1" applyAlignment="1">
      <alignment horizontal="left" vertical="center" wrapText="1" indent="6"/>
    </xf>
    <xf numFmtId="3" fontId="9" fillId="0" borderId="19" xfId="0" applyNumberFormat="1" applyFont="1" applyFill="1" applyBorder="1" applyAlignment="1">
      <alignment vertical="center"/>
    </xf>
    <xf numFmtId="0" fontId="9" fillId="0" borderId="10" xfId="0" applyFont="1" applyFill="1" applyBorder="1" applyAlignment="1">
      <alignment horizontal="left" wrapText="1" indent="6"/>
    </xf>
    <xf numFmtId="3" fontId="2" fillId="0" borderId="14" xfId="0" applyNumberFormat="1" applyFont="1" applyFill="1" applyBorder="1" applyAlignment="1"/>
    <xf numFmtId="3" fontId="11" fillId="0" borderId="14" xfId="0" applyNumberFormat="1" applyFont="1" applyFill="1" applyBorder="1" applyAlignment="1"/>
    <xf numFmtId="0" fontId="9" fillId="0" borderId="10" xfId="0" applyFont="1" applyFill="1" applyBorder="1" applyAlignment="1">
      <alignment horizontal="left" vertical="center" wrapText="1" indent="6"/>
    </xf>
    <xf numFmtId="3" fontId="9" fillId="0" borderId="11" xfId="0" applyNumberFormat="1" applyFont="1" applyFill="1" applyBorder="1" applyAlignment="1"/>
    <xf numFmtId="3" fontId="11" fillId="0" borderId="22" xfId="0" applyNumberFormat="1" applyFont="1" applyFill="1" applyBorder="1" applyAlignment="1"/>
    <xf numFmtId="0" fontId="2" fillId="0" borderId="12" xfId="0" applyFont="1" applyFill="1" applyBorder="1" applyAlignment="1">
      <alignment horizontal="left" vertical="center"/>
    </xf>
    <xf numFmtId="0" fontId="9" fillId="0" borderId="13" xfId="0" applyFont="1" applyFill="1" applyBorder="1" applyAlignment="1">
      <alignment horizontal="left" vertical="top" wrapText="1" indent="6"/>
    </xf>
    <xf numFmtId="3" fontId="10" fillId="0" borderId="16" xfId="0" applyNumberFormat="1" applyFont="1" applyFill="1" applyBorder="1" applyAlignment="1">
      <alignment vertical="center" wrapText="1"/>
    </xf>
    <xf numFmtId="0" fontId="2" fillId="0" borderId="12" xfId="0" applyFont="1" applyFill="1" applyBorder="1" applyAlignment="1">
      <alignment vertical="center"/>
    </xf>
    <xf numFmtId="0" fontId="2" fillId="0" borderId="15" xfId="0" applyFont="1" applyFill="1" applyBorder="1" applyAlignment="1">
      <alignment horizontal="left" vertical="top" wrapText="1" indent="6"/>
    </xf>
    <xf numFmtId="3" fontId="3" fillId="0" borderId="16" xfId="0" applyNumberFormat="1" applyFont="1" applyFill="1" applyBorder="1" applyAlignment="1"/>
    <xf numFmtId="3" fontId="9" fillId="0" borderId="16" xfId="0" applyNumberFormat="1" applyFont="1" applyFill="1" applyBorder="1" applyAlignment="1"/>
    <xf numFmtId="0" fontId="9" fillId="0" borderId="24" xfId="0" applyFont="1" applyFill="1" applyBorder="1" applyAlignment="1">
      <alignment horizontal="left" wrapText="1" indent="6"/>
    </xf>
    <xf numFmtId="3" fontId="9" fillId="0" borderId="25" xfId="0" applyNumberFormat="1" applyFont="1" applyFill="1" applyBorder="1" applyAlignment="1"/>
    <xf numFmtId="0" fontId="9" fillId="0" borderId="27" xfId="0" applyFont="1" applyFill="1" applyBorder="1" applyAlignment="1">
      <alignment horizontal="left" vertical="center" wrapText="1" indent="6"/>
    </xf>
    <xf numFmtId="3" fontId="9" fillId="0" borderId="28" xfId="0" applyNumberFormat="1" applyFont="1" applyFill="1" applyBorder="1" applyAlignment="1"/>
    <xf numFmtId="0" fontId="9" fillId="0" borderId="30" xfId="0" applyFont="1" applyFill="1" applyBorder="1" applyAlignment="1">
      <alignment horizontal="left" vertical="center" wrapText="1" indent="6"/>
    </xf>
    <xf numFmtId="3" fontId="9" fillId="0" borderId="31" xfId="0" applyNumberFormat="1" applyFont="1" applyFill="1" applyBorder="1" applyAlignment="1"/>
    <xf numFmtId="0" fontId="2" fillId="0" borderId="9" xfId="0" applyFont="1" applyFill="1" applyBorder="1" applyAlignment="1">
      <alignment vertical="center"/>
    </xf>
    <xf numFmtId="3" fontId="9" fillId="0" borderId="28" xfId="0" applyNumberFormat="1" applyFont="1" applyFill="1" applyBorder="1" applyAlignment="1">
      <alignment vertical="center"/>
    </xf>
    <xf numFmtId="3" fontId="9" fillId="0" borderId="14" xfId="0" applyNumberFormat="1" applyFont="1" applyFill="1" applyBorder="1" applyAlignment="1">
      <alignment wrapText="1"/>
    </xf>
    <xf numFmtId="0" fontId="2" fillId="0" borderId="23" xfId="0" applyFont="1" applyFill="1" applyBorder="1" applyAlignment="1">
      <alignment vertical="center"/>
    </xf>
    <xf numFmtId="0" fontId="2" fillId="0" borderId="24" xfId="0" applyFont="1" applyFill="1" applyBorder="1"/>
    <xf numFmtId="3" fontId="3" fillId="0" borderId="25" xfId="0" applyNumberFormat="1" applyFont="1" applyFill="1" applyBorder="1" applyAlignment="1"/>
    <xf numFmtId="3" fontId="3" fillId="0" borderId="14" xfId="0" applyNumberFormat="1" applyFont="1" applyFill="1" applyBorder="1" applyAlignment="1">
      <alignment vertical="top"/>
    </xf>
    <xf numFmtId="3" fontId="9" fillId="0" borderId="14" xfId="0" applyNumberFormat="1" applyFont="1" applyFill="1" applyBorder="1" applyAlignment="1">
      <alignment vertical="top"/>
    </xf>
    <xf numFmtId="3" fontId="9" fillId="0" borderId="19" xfId="0" applyNumberFormat="1" applyFont="1" applyFill="1" applyBorder="1" applyAlignment="1"/>
    <xf numFmtId="3" fontId="6" fillId="0" borderId="6" xfId="0" applyNumberFormat="1" applyFont="1" applyFill="1" applyBorder="1" applyAlignment="1"/>
    <xf numFmtId="3" fontId="3" fillId="3" borderId="8" xfId="0" applyNumberFormat="1" applyFont="1" applyFill="1" applyBorder="1" applyAlignment="1">
      <alignment vertical="center"/>
    </xf>
    <xf numFmtId="3" fontId="6" fillId="3" borderId="33" xfId="0" applyNumberFormat="1" applyFont="1" applyFill="1" applyBorder="1" applyAlignment="1"/>
    <xf numFmtId="3" fontId="9" fillId="0" borderId="16" xfId="0" applyNumberFormat="1" applyFont="1" applyFill="1" applyBorder="1" applyAlignment="1">
      <alignment vertical="center"/>
    </xf>
    <xf numFmtId="0" fontId="3" fillId="0" borderId="9" xfId="0" applyFont="1" applyFill="1" applyBorder="1" applyAlignment="1"/>
    <xf numFmtId="0" fontId="9" fillId="0" borderId="15" xfId="0" applyFont="1" applyFill="1" applyBorder="1" applyAlignment="1">
      <alignment horizontal="left" vertical="top" wrapText="1" indent="6"/>
    </xf>
    <xf numFmtId="0" fontId="9" fillId="0" borderId="27" xfId="0" applyFont="1" applyFill="1" applyBorder="1" applyAlignment="1">
      <alignment horizontal="left" wrapText="1" indent="6"/>
    </xf>
    <xf numFmtId="0" fontId="7" fillId="0" borderId="36" xfId="0" applyFont="1" applyFill="1" applyBorder="1"/>
    <xf numFmtId="0" fontId="7" fillId="0" borderId="9" xfId="0" applyFont="1" applyFill="1" applyBorder="1" applyAlignment="1">
      <alignment wrapText="1"/>
    </xf>
    <xf numFmtId="3" fontId="7" fillId="0" borderId="11" xfId="0" applyNumberFormat="1" applyFont="1" applyFill="1" applyBorder="1" applyAlignment="1"/>
    <xf numFmtId="0" fontId="6" fillId="3" borderId="7" xfId="0" applyFont="1" applyFill="1" applyBorder="1" applyAlignment="1">
      <alignment horizontal="left" vertical="center" wrapText="1"/>
    </xf>
    <xf numFmtId="0" fontId="6" fillId="3" borderId="32"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10" fillId="0" borderId="20" xfId="0" applyFont="1" applyFill="1" applyBorder="1" applyAlignment="1">
      <alignment horizontal="left" vertical="center" wrapText="1"/>
    </xf>
    <xf numFmtId="0" fontId="10" fillId="0" borderId="21" xfId="0" applyFont="1" applyFill="1" applyBorder="1" applyAlignment="1">
      <alignment horizontal="left" vertical="center" wrapText="1"/>
    </xf>
    <xf numFmtId="10" fontId="3" fillId="0" borderId="12" xfId="0" applyNumberFormat="1" applyFont="1" applyFill="1" applyBorder="1" applyAlignment="1">
      <alignment horizontal="left" wrapText="1"/>
    </xf>
    <xf numFmtId="10" fontId="3" fillId="0" borderId="13" xfId="0" applyNumberFormat="1" applyFont="1" applyFill="1" applyBorder="1" applyAlignment="1">
      <alignment horizontal="left" wrapText="1"/>
    </xf>
    <xf numFmtId="10" fontId="3" fillId="0" borderId="12" xfId="0" applyNumberFormat="1" applyFont="1" applyFill="1" applyBorder="1" applyAlignment="1">
      <alignment horizontal="left" vertical="center" wrapText="1"/>
    </xf>
    <xf numFmtId="10" fontId="3" fillId="0" borderId="15" xfId="0" applyNumberFormat="1" applyFont="1" applyFill="1" applyBorder="1" applyAlignment="1">
      <alignment horizontal="left" vertical="center" wrapText="1"/>
    </xf>
    <xf numFmtId="0" fontId="3" fillId="0" borderId="12" xfId="0" applyFont="1" applyFill="1" applyBorder="1" applyAlignment="1">
      <alignment horizontal="left" vertical="center"/>
    </xf>
    <xf numFmtId="0" fontId="3" fillId="0" borderId="13" xfId="0" applyFont="1" applyFill="1" applyBorder="1" applyAlignment="1">
      <alignment horizontal="left" vertical="center"/>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10" fillId="0" borderId="15" xfId="0" applyFont="1" applyFill="1" applyBorder="1" applyAlignment="1">
      <alignment horizontal="left" vertical="center" wrapText="1"/>
    </xf>
    <xf numFmtId="0" fontId="1" fillId="0" borderId="0" xfId="0" applyFont="1" applyFill="1" applyAlignment="1">
      <alignment horizontal="center"/>
    </xf>
    <xf numFmtId="0" fontId="1" fillId="0" borderId="0" xfId="0" quotePrefix="1" applyFont="1" applyFill="1" applyAlignment="1">
      <alignment horizontal="center"/>
    </xf>
    <xf numFmtId="0" fontId="6" fillId="0" borderId="4" xfId="0" applyFont="1" applyFill="1" applyBorder="1" applyAlignment="1">
      <alignment horizontal="right" vertical="center"/>
    </xf>
    <xf numFmtId="0" fontId="6" fillId="0" borderId="5" xfId="0" applyFont="1" applyFill="1" applyBorder="1" applyAlignment="1">
      <alignment horizontal="right" vertical="center"/>
    </xf>
    <xf numFmtId="0" fontId="10" fillId="0" borderId="16" xfId="0" applyFont="1" applyFill="1" applyBorder="1" applyAlignment="1">
      <alignment horizontal="left" vertical="center" wrapText="1"/>
    </xf>
    <xf numFmtId="9" fontId="2" fillId="0" borderId="12" xfId="0" applyNumberFormat="1" applyFont="1" applyFill="1" applyBorder="1" applyAlignment="1">
      <alignment horizontal="left" vertical="center" wrapText="1"/>
    </xf>
    <xf numFmtId="9" fontId="2" fillId="0" borderId="13" xfId="0" applyNumberFormat="1" applyFont="1" applyFill="1" applyBorder="1" applyAlignment="1">
      <alignment horizontal="left" vertical="center" wrapText="1"/>
    </xf>
    <xf numFmtId="0" fontId="3" fillId="0" borderId="12" xfId="0" applyFont="1" applyFill="1" applyBorder="1" applyAlignment="1">
      <alignment horizontal="left"/>
    </xf>
    <xf numFmtId="0" fontId="3" fillId="0" borderId="13" xfId="0" applyFont="1" applyFill="1" applyBorder="1" applyAlignment="1">
      <alignment horizontal="left"/>
    </xf>
    <xf numFmtId="0" fontId="9" fillId="0" borderId="37" xfId="0" applyFont="1" applyFill="1" applyBorder="1" applyAlignment="1">
      <alignment horizontal="left" wrapText="1" indent="6"/>
    </xf>
    <xf numFmtId="3" fontId="9" fillId="0" borderId="38" xfId="0" applyNumberFormat="1" applyFont="1" applyFill="1" applyBorder="1" applyAlignment="1">
      <alignment wrapText="1"/>
    </xf>
    <xf numFmtId="0" fontId="5" fillId="0" borderId="34" xfId="0" applyFont="1" applyFill="1" applyBorder="1" applyAlignment="1">
      <alignment wrapText="1"/>
    </xf>
    <xf numFmtId="0" fontId="9" fillId="0" borderId="37" xfId="0" applyFont="1" applyFill="1" applyBorder="1" applyAlignment="1">
      <alignment horizontal="left" vertical="center" wrapText="1" indent="6"/>
    </xf>
    <xf numFmtId="3" fontId="9" fillId="0" borderId="38" xfId="0" applyNumberFormat="1" applyFont="1" applyFill="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19050</xdr:rowOff>
    </xdr:from>
    <xdr:to>
      <xdr:col>3</xdr:col>
      <xdr:colOff>0</xdr:colOff>
      <xdr:row>4</xdr:row>
      <xdr:rowOff>123826</xdr:rowOff>
    </xdr:to>
    <xdr:sp macro="" textlink="">
      <xdr:nvSpPr>
        <xdr:cNvPr id="2" name="Rectángulo 1">
          <a:extLst>
            <a:ext uri="{FF2B5EF4-FFF2-40B4-BE49-F238E27FC236}">
              <a16:creationId xmlns:a16="http://schemas.microsoft.com/office/drawing/2014/main" id="{00000000-0008-0000-0000-000002000000}"/>
            </a:ext>
          </a:extLst>
        </xdr:cNvPr>
        <xdr:cNvSpPr>
          <a:spLocks noChangeArrowheads="1"/>
        </xdr:cNvSpPr>
      </xdr:nvSpPr>
      <xdr:spPr bwMode="auto">
        <a:xfrm>
          <a:off x="19050" y="19050"/>
          <a:ext cx="8086725" cy="1000126"/>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152400</xdr:colOff>
      <xdr:row>0</xdr:row>
      <xdr:rowOff>95250</xdr:rowOff>
    </xdr:from>
    <xdr:to>
      <xdr:col>0</xdr:col>
      <xdr:colOff>809625</xdr:colOff>
      <xdr:row>3</xdr:row>
      <xdr:rowOff>142875</xdr:rowOff>
    </xdr:to>
    <xdr:pic>
      <xdr:nvPicPr>
        <xdr:cNvPr id="3" name="Picture 1" descr="dfd5abe1c7134d88ae5bafc7988f8437">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30252"/>
        <a:stretch>
          <a:fillRect/>
        </a:stretch>
      </xdr:blipFill>
      <xdr:spPr bwMode="auto">
        <a:xfrm>
          <a:off x="152400" y="95250"/>
          <a:ext cx="6572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9526</xdr:colOff>
      <xdr:row>0</xdr:row>
      <xdr:rowOff>95250</xdr:rowOff>
    </xdr:from>
    <xdr:to>
      <xdr:col>2</xdr:col>
      <xdr:colOff>809626</xdr:colOff>
      <xdr:row>4</xdr:row>
      <xdr:rowOff>89557</xdr:rowOff>
    </xdr:to>
    <xdr:pic>
      <xdr:nvPicPr>
        <xdr:cNvPr id="5" name="Imagen 4">
          <a:extLst>
            <a:ext uri="{FF2B5EF4-FFF2-40B4-BE49-F238E27FC236}">
              <a16:creationId xmlns:a16="http://schemas.microsoft.com/office/drawing/2014/main" id="{00000000-0008-0000-0000-000005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10004" r="9403"/>
        <a:stretch/>
      </xdr:blipFill>
      <xdr:spPr>
        <a:xfrm>
          <a:off x="7077076" y="95250"/>
          <a:ext cx="800100" cy="88965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13"/>
  <sheetViews>
    <sheetView tabSelected="1" view="pageBreakPreview" topLeftCell="A310" zoomScaleNormal="90" zoomScaleSheetLayoutView="100" zoomScalePageLayoutView="90" workbookViewId="0">
      <selection activeCell="B326" sqref="B326"/>
    </sheetView>
  </sheetViews>
  <sheetFormatPr baseColWidth="10" defaultRowHeight="14.25" x14ac:dyDescent="0.2"/>
  <cols>
    <col min="1" max="1" width="29.5703125" style="1" customWidth="1"/>
    <col min="2" max="2" width="76.85546875" style="1" customWidth="1"/>
    <col min="3" max="3" width="19.42578125" style="62" customWidth="1"/>
    <col min="4" max="4" width="16.140625" style="1" customWidth="1"/>
    <col min="5" max="16384" width="11.42578125" style="1"/>
  </cols>
  <sheetData>
    <row r="1" spans="1:4" ht="21" customHeight="1" x14ac:dyDescent="0.25">
      <c r="A1" s="128" t="s">
        <v>0</v>
      </c>
      <c r="B1" s="128"/>
      <c r="C1" s="128"/>
    </row>
    <row r="2" spans="1:4" ht="16.5" x14ac:dyDescent="0.25">
      <c r="A2" s="129" t="s">
        <v>185</v>
      </c>
      <c r="B2" s="129"/>
      <c r="C2" s="129"/>
    </row>
    <row r="3" spans="1:4" ht="16.5" x14ac:dyDescent="0.25">
      <c r="A3" s="129" t="s">
        <v>1</v>
      </c>
      <c r="B3" s="129"/>
      <c r="C3" s="129"/>
    </row>
    <row r="4" spans="1:4" ht="16.5" x14ac:dyDescent="0.25">
      <c r="A4" s="129" t="s">
        <v>2</v>
      </c>
      <c r="B4" s="129"/>
      <c r="C4" s="129"/>
      <c r="D4" s="6"/>
    </row>
    <row r="5" spans="1:4" ht="15.75" thickBot="1" x14ac:dyDescent="0.3">
      <c r="A5" s="2"/>
      <c r="B5" s="2"/>
      <c r="C5" s="2"/>
    </row>
    <row r="6" spans="1:4" ht="35.25" customHeight="1" thickTop="1" thickBot="1" x14ac:dyDescent="0.25">
      <c r="A6" s="3" t="s">
        <v>3</v>
      </c>
      <c r="B6" s="4" t="s">
        <v>4</v>
      </c>
      <c r="C6" s="5" t="s">
        <v>5</v>
      </c>
    </row>
    <row r="7" spans="1:4" ht="16.5" thickTop="1" x14ac:dyDescent="0.25">
      <c r="A7" s="130" t="s">
        <v>6</v>
      </c>
      <c r="B7" s="131"/>
      <c r="C7" s="102">
        <f>C8+C211+C224</f>
        <v>4469506043</v>
      </c>
      <c r="D7" s="6"/>
    </row>
    <row r="8" spans="1:4" ht="15.75" x14ac:dyDescent="0.2">
      <c r="A8" s="7" t="s">
        <v>182</v>
      </c>
      <c r="B8" s="8"/>
      <c r="C8" s="103">
        <f>C9+C56+C69+C78+C122+C174+C181+C192+C200+C204+C207+C108+C118+C142+C145+C156+C169+C197</f>
        <v>4011903628</v>
      </c>
    </row>
    <row r="9" spans="1:4" s="12" customFormat="1" ht="16.5" customHeight="1" x14ac:dyDescent="0.25">
      <c r="A9" s="9" t="s">
        <v>7</v>
      </c>
      <c r="B9" s="10"/>
      <c r="C9" s="11">
        <f>C10+C13+C23+C28+C32+C39+C46+C51</f>
        <v>41541995</v>
      </c>
    </row>
    <row r="10" spans="1:4" x14ac:dyDescent="0.2">
      <c r="A10" s="13"/>
      <c r="B10" s="14" t="s">
        <v>8</v>
      </c>
      <c r="C10" s="15">
        <f>C11+C12</f>
        <v>1259656</v>
      </c>
    </row>
    <row r="11" spans="1:4" ht="24" x14ac:dyDescent="0.2">
      <c r="A11" s="16"/>
      <c r="B11" s="64" t="s">
        <v>211</v>
      </c>
      <c r="C11" s="65">
        <v>21711</v>
      </c>
    </row>
    <row r="12" spans="1:4" ht="24" x14ac:dyDescent="0.2">
      <c r="A12" s="16"/>
      <c r="B12" s="66" t="s">
        <v>212</v>
      </c>
      <c r="C12" s="21">
        <v>1237945</v>
      </c>
    </row>
    <row r="13" spans="1:4" x14ac:dyDescent="0.2">
      <c r="A13" s="16"/>
      <c r="B13" s="14" t="s">
        <v>9</v>
      </c>
      <c r="C13" s="15">
        <f>C14+C15+C16+C17+C18+C19+C20+C21</f>
        <v>37239241</v>
      </c>
    </row>
    <row r="14" spans="1:4" x14ac:dyDescent="0.2">
      <c r="A14" s="16"/>
      <c r="B14" s="66" t="s">
        <v>172</v>
      </c>
      <c r="C14" s="67">
        <v>16216117</v>
      </c>
    </row>
    <row r="15" spans="1:4" ht="36" x14ac:dyDescent="0.2">
      <c r="A15" s="16"/>
      <c r="B15" s="66" t="s">
        <v>173</v>
      </c>
      <c r="C15" s="67">
        <v>5473843</v>
      </c>
    </row>
    <row r="16" spans="1:4" ht="24" x14ac:dyDescent="0.2">
      <c r="A16" s="16"/>
      <c r="B16" s="66" t="s">
        <v>174</v>
      </c>
      <c r="C16" s="67">
        <v>2924937</v>
      </c>
    </row>
    <row r="17" spans="1:3" ht="24" x14ac:dyDescent="0.2">
      <c r="A17" s="16"/>
      <c r="B17" s="66" t="s">
        <v>175</v>
      </c>
      <c r="C17" s="67">
        <v>11322532</v>
      </c>
    </row>
    <row r="18" spans="1:3" ht="24" x14ac:dyDescent="0.2">
      <c r="A18" s="16"/>
      <c r="B18" s="66" t="s">
        <v>176</v>
      </c>
      <c r="C18" s="67">
        <v>496508</v>
      </c>
    </row>
    <row r="19" spans="1:3" ht="24" x14ac:dyDescent="0.2">
      <c r="A19" s="16"/>
      <c r="B19" s="66" t="s">
        <v>177</v>
      </c>
      <c r="C19" s="67">
        <v>330842</v>
      </c>
    </row>
    <row r="20" spans="1:3" ht="24" x14ac:dyDescent="0.2">
      <c r="A20" s="16"/>
      <c r="B20" s="66" t="s">
        <v>178</v>
      </c>
      <c r="C20" s="67">
        <v>238516</v>
      </c>
    </row>
    <row r="21" spans="1:3" ht="24" x14ac:dyDescent="0.2">
      <c r="A21" s="16"/>
      <c r="B21" s="66" t="s">
        <v>179</v>
      </c>
      <c r="C21" s="67">
        <v>235946</v>
      </c>
    </row>
    <row r="22" spans="1:3" ht="15" customHeight="1" x14ac:dyDescent="0.2">
      <c r="A22" s="126" t="s">
        <v>10</v>
      </c>
      <c r="B22" s="127"/>
      <c r="C22" s="132"/>
    </row>
    <row r="23" spans="1:3" ht="15" customHeight="1" x14ac:dyDescent="0.25">
      <c r="A23" s="68" t="s">
        <v>186</v>
      </c>
      <c r="B23" s="63"/>
      <c r="C23" s="22">
        <f>C24</f>
        <v>14500</v>
      </c>
    </row>
    <row r="24" spans="1:3" ht="15" customHeight="1" x14ac:dyDescent="0.2">
      <c r="A24" s="19"/>
      <c r="B24" s="20" t="s">
        <v>11</v>
      </c>
      <c r="C24" s="15">
        <f>C25+C26+C27</f>
        <v>14500</v>
      </c>
    </row>
    <row r="25" spans="1:3" ht="34.5" customHeight="1" x14ac:dyDescent="0.2">
      <c r="A25" s="19"/>
      <c r="B25" s="64" t="s">
        <v>187</v>
      </c>
      <c r="C25" s="65">
        <v>5000</v>
      </c>
    </row>
    <row r="26" spans="1:3" ht="26.25" customHeight="1" x14ac:dyDescent="0.2">
      <c r="A26" s="19"/>
      <c r="B26" s="64" t="s">
        <v>188</v>
      </c>
      <c r="C26" s="65">
        <v>5000</v>
      </c>
    </row>
    <row r="27" spans="1:3" ht="26.25" customHeight="1" x14ac:dyDescent="0.2">
      <c r="A27" s="19"/>
      <c r="B27" s="66" t="s">
        <v>328</v>
      </c>
      <c r="C27" s="65">
        <v>4500</v>
      </c>
    </row>
    <row r="28" spans="1:3" ht="15" customHeight="1" x14ac:dyDescent="0.25">
      <c r="A28" s="68" t="s">
        <v>189</v>
      </c>
      <c r="B28" s="63"/>
      <c r="C28" s="22">
        <f>C29</f>
        <v>2797026</v>
      </c>
    </row>
    <row r="29" spans="1:3" ht="15" customHeight="1" x14ac:dyDescent="0.2">
      <c r="A29" s="17"/>
      <c r="B29" s="20" t="s">
        <v>11</v>
      </c>
      <c r="C29" s="15">
        <f>C30+C31</f>
        <v>2797026</v>
      </c>
    </row>
    <row r="30" spans="1:3" ht="15" customHeight="1" x14ac:dyDescent="0.2">
      <c r="A30" s="19"/>
      <c r="B30" s="64" t="s">
        <v>12</v>
      </c>
      <c r="C30" s="65">
        <v>818746</v>
      </c>
    </row>
    <row r="31" spans="1:3" ht="15" customHeight="1" x14ac:dyDescent="0.2">
      <c r="A31" s="19"/>
      <c r="B31" s="64" t="s">
        <v>13</v>
      </c>
      <c r="C31" s="65">
        <v>1978280</v>
      </c>
    </row>
    <row r="32" spans="1:3" ht="15" x14ac:dyDescent="0.25">
      <c r="A32" s="68" t="s">
        <v>190</v>
      </c>
      <c r="B32" s="70"/>
      <c r="C32" s="22">
        <f>C33</f>
        <v>126932</v>
      </c>
    </row>
    <row r="33" spans="1:3" x14ac:dyDescent="0.2">
      <c r="A33" s="13"/>
      <c r="B33" s="20" t="s">
        <v>11</v>
      </c>
      <c r="C33" s="15">
        <f>C34+C35+C37+C38+C36</f>
        <v>126932</v>
      </c>
    </row>
    <row r="34" spans="1:3" ht="24" x14ac:dyDescent="0.2">
      <c r="A34" s="16"/>
      <c r="B34" s="64" t="s">
        <v>192</v>
      </c>
      <c r="C34" s="65">
        <v>1000</v>
      </c>
    </row>
    <row r="35" spans="1:3" x14ac:dyDescent="0.2">
      <c r="A35" s="16"/>
      <c r="B35" s="64" t="s">
        <v>193</v>
      </c>
      <c r="C35" s="65">
        <v>5400</v>
      </c>
    </row>
    <row r="36" spans="1:3" ht="48" x14ac:dyDescent="0.2">
      <c r="A36" s="16"/>
      <c r="B36" s="64" t="s">
        <v>337</v>
      </c>
      <c r="C36" s="65">
        <v>15200</v>
      </c>
    </row>
    <row r="37" spans="1:3" x14ac:dyDescent="0.2">
      <c r="A37" s="16"/>
      <c r="B37" s="69" t="s">
        <v>14</v>
      </c>
      <c r="C37" s="65">
        <v>72700</v>
      </c>
    </row>
    <row r="38" spans="1:3" x14ac:dyDescent="0.2">
      <c r="A38" s="16"/>
      <c r="B38" s="69" t="s">
        <v>15</v>
      </c>
      <c r="C38" s="65">
        <v>32632</v>
      </c>
    </row>
    <row r="39" spans="1:3" ht="15" x14ac:dyDescent="0.25">
      <c r="A39" s="133" t="s">
        <v>191</v>
      </c>
      <c r="B39" s="134"/>
      <c r="C39" s="22">
        <f>C40+C43</f>
        <v>27750</v>
      </c>
    </row>
    <row r="40" spans="1:3" x14ac:dyDescent="0.2">
      <c r="A40" s="16"/>
      <c r="B40" s="20" t="s">
        <v>11</v>
      </c>
      <c r="C40" s="15">
        <f>C41+C42</f>
        <v>6480</v>
      </c>
    </row>
    <row r="41" spans="1:3" x14ac:dyDescent="0.2">
      <c r="A41" s="16"/>
      <c r="B41" s="69" t="s">
        <v>194</v>
      </c>
      <c r="C41" s="67">
        <v>3240</v>
      </c>
    </row>
    <row r="42" spans="1:3" x14ac:dyDescent="0.2">
      <c r="A42" s="16"/>
      <c r="B42" s="69" t="s">
        <v>195</v>
      </c>
      <c r="C42" s="67">
        <v>3240</v>
      </c>
    </row>
    <row r="43" spans="1:3" x14ac:dyDescent="0.2">
      <c r="A43" s="16"/>
      <c r="B43" s="20" t="s">
        <v>21</v>
      </c>
      <c r="C43" s="15">
        <f>C44+C45</f>
        <v>21270</v>
      </c>
    </row>
    <row r="44" spans="1:3" x14ac:dyDescent="0.2">
      <c r="A44" s="16"/>
      <c r="B44" s="69" t="s">
        <v>17</v>
      </c>
      <c r="C44" s="67">
        <v>10635</v>
      </c>
    </row>
    <row r="45" spans="1:3" x14ac:dyDescent="0.2">
      <c r="A45" s="16"/>
      <c r="B45" s="69" t="s">
        <v>18</v>
      </c>
      <c r="C45" s="67">
        <v>10635</v>
      </c>
    </row>
    <row r="46" spans="1:3" ht="15" x14ac:dyDescent="0.25">
      <c r="A46" s="71" t="s">
        <v>196</v>
      </c>
      <c r="B46" s="70"/>
      <c r="C46" s="22">
        <f>C47</f>
        <v>43690</v>
      </c>
    </row>
    <row r="47" spans="1:3" x14ac:dyDescent="0.2">
      <c r="A47" s="13"/>
      <c r="B47" s="20" t="s">
        <v>19</v>
      </c>
      <c r="C47" s="21">
        <f>C48+C49+C50</f>
        <v>43690</v>
      </c>
    </row>
    <row r="48" spans="1:3" ht="24" x14ac:dyDescent="0.2">
      <c r="A48" s="13"/>
      <c r="B48" s="64" t="s">
        <v>198</v>
      </c>
      <c r="C48" s="65">
        <v>22977</v>
      </c>
    </row>
    <row r="49" spans="1:3" ht="24" x14ac:dyDescent="0.2">
      <c r="A49" s="13"/>
      <c r="B49" s="64" t="s">
        <v>199</v>
      </c>
      <c r="C49" s="65">
        <v>15013</v>
      </c>
    </row>
    <row r="50" spans="1:3" ht="24" x14ac:dyDescent="0.2">
      <c r="A50" s="13"/>
      <c r="B50" s="64" t="s">
        <v>200</v>
      </c>
      <c r="C50" s="65">
        <v>5700</v>
      </c>
    </row>
    <row r="51" spans="1:3" ht="15" x14ac:dyDescent="0.25">
      <c r="A51" s="71" t="s">
        <v>197</v>
      </c>
      <c r="B51" s="70"/>
      <c r="C51" s="22">
        <f>C52</f>
        <v>33200</v>
      </c>
    </row>
    <row r="52" spans="1:3" x14ac:dyDescent="0.2">
      <c r="A52" s="13"/>
      <c r="B52" s="20" t="s">
        <v>9</v>
      </c>
      <c r="C52" s="21">
        <f>C53+C54+C55</f>
        <v>33200</v>
      </c>
    </row>
    <row r="53" spans="1:3" x14ac:dyDescent="0.2">
      <c r="A53" s="13"/>
      <c r="B53" s="64" t="s">
        <v>16</v>
      </c>
      <c r="C53" s="65">
        <v>6000</v>
      </c>
    </row>
    <row r="54" spans="1:3" ht="36" x14ac:dyDescent="0.2">
      <c r="A54" s="13"/>
      <c r="B54" s="64" t="s">
        <v>201</v>
      </c>
      <c r="C54" s="65">
        <v>6000</v>
      </c>
    </row>
    <row r="55" spans="1:3" ht="36" x14ac:dyDescent="0.2">
      <c r="A55" s="13"/>
      <c r="B55" s="64" t="s">
        <v>202</v>
      </c>
      <c r="C55" s="65">
        <v>21200</v>
      </c>
    </row>
    <row r="56" spans="1:3" ht="15" x14ac:dyDescent="0.25">
      <c r="A56" s="135" t="s">
        <v>20</v>
      </c>
      <c r="B56" s="136"/>
      <c r="C56" s="22">
        <f>C57+C60+C65</f>
        <v>30200</v>
      </c>
    </row>
    <row r="57" spans="1:3" x14ac:dyDescent="0.2">
      <c r="A57" s="13"/>
      <c r="B57" s="23" t="s">
        <v>21</v>
      </c>
      <c r="C57" s="15">
        <f>C58+C59</f>
        <v>12000</v>
      </c>
    </row>
    <row r="58" spans="1:3" ht="24" x14ac:dyDescent="0.2">
      <c r="A58" s="16"/>
      <c r="B58" s="64" t="s">
        <v>232</v>
      </c>
      <c r="C58" s="67">
        <v>6000</v>
      </c>
    </row>
    <row r="59" spans="1:3" ht="24" x14ac:dyDescent="0.2">
      <c r="A59" s="16"/>
      <c r="B59" s="64" t="s">
        <v>233</v>
      </c>
      <c r="C59" s="67">
        <v>6000</v>
      </c>
    </row>
    <row r="60" spans="1:3" x14ac:dyDescent="0.2">
      <c r="A60" s="16"/>
      <c r="B60" s="23" t="s">
        <v>22</v>
      </c>
      <c r="C60" s="15">
        <f>C61</f>
        <v>3200</v>
      </c>
    </row>
    <row r="61" spans="1:3" ht="36" x14ac:dyDescent="0.2">
      <c r="A61" s="16"/>
      <c r="B61" s="64" t="s">
        <v>23</v>
      </c>
      <c r="C61" s="65">
        <v>3200</v>
      </c>
    </row>
    <row r="62" spans="1:3" x14ac:dyDescent="0.2">
      <c r="A62" s="16"/>
      <c r="B62" s="23" t="s">
        <v>230</v>
      </c>
      <c r="C62" s="15">
        <f>C63</f>
        <v>8000</v>
      </c>
    </row>
    <row r="63" spans="1:3" ht="24" x14ac:dyDescent="0.2">
      <c r="A63" s="16"/>
      <c r="B63" s="66" t="s">
        <v>231</v>
      </c>
      <c r="C63" s="65">
        <v>8000</v>
      </c>
    </row>
    <row r="64" spans="1:3" ht="15" customHeight="1" x14ac:dyDescent="0.2">
      <c r="A64" s="126" t="s">
        <v>10</v>
      </c>
      <c r="B64" s="127"/>
      <c r="C64" s="132"/>
    </row>
    <row r="65" spans="1:3" ht="15" x14ac:dyDescent="0.25">
      <c r="A65" s="68" t="s">
        <v>24</v>
      </c>
      <c r="B65" s="70"/>
      <c r="C65" s="22">
        <f>C66</f>
        <v>15000</v>
      </c>
    </row>
    <row r="66" spans="1:3" x14ac:dyDescent="0.2">
      <c r="A66" s="13"/>
      <c r="B66" s="20" t="s">
        <v>25</v>
      </c>
      <c r="C66" s="15">
        <f>C67+C68</f>
        <v>15000</v>
      </c>
    </row>
    <row r="67" spans="1:3" ht="24" x14ac:dyDescent="0.2">
      <c r="A67" s="16"/>
      <c r="B67" s="64" t="s">
        <v>234</v>
      </c>
      <c r="C67" s="65">
        <v>7500</v>
      </c>
    </row>
    <row r="68" spans="1:3" ht="39.75" customHeight="1" x14ac:dyDescent="0.2">
      <c r="A68" s="24"/>
      <c r="B68" s="72" t="s">
        <v>235</v>
      </c>
      <c r="C68" s="73">
        <v>7500</v>
      </c>
    </row>
    <row r="69" spans="1:3" ht="15" x14ac:dyDescent="0.25">
      <c r="A69" s="25" t="s">
        <v>26</v>
      </c>
      <c r="B69" s="26"/>
      <c r="C69" s="11">
        <f>C70+C74</f>
        <v>739940</v>
      </c>
    </row>
    <row r="70" spans="1:3" x14ac:dyDescent="0.2">
      <c r="A70" s="13"/>
      <c r="B70" s="23" t="s">
        <v>27</v>
      </c>
      <c r="C70" s="15">
        <f>C71+C72</f>
        <v>378020</v>
      </c>
    </row>
    <row r="71" spans="1:3" ht="36" x14ac:dyDescent="0.2">
      <c r="A71" s="27"/>
      <c r="B71" s="69" t="s">
        <v>213</v>
      </c>
      <c r="C71" s="67">
        <v>188460</v>
      </c>
    </row>
    <row r="72" spans="1:3" ht="36" x14ac:dyDescent="0.2">
      <c r="A72" s="28"/>
      <c r="B72" s="74" t="s">
        <v>214</v>
      </c>
      <c r="C72" s="67">
        <v>189560</v>
      </c>
    </row>
    <row r="73" spans="1:3" ht="15" x14ac:dyDescent="0.2">
      <c r="A73" s="116" t="s">
        <v>10</v>
      </c>
      <c r="B73" s="117"/>
      <c r="C73" s="76"/>
    </row>
    <row r="74" spans="1:3" x14ac:dyDescent="0.2">
      <c r="A74" s="68" t="s">
        <v>29</v>
      </c>
      <c r="B74" s="29"/>
      <c r="C74" s="75">
        <f>C75</f>
        <v>361920</v>
      </c>
    </row>
    <row r="75" spans="1:3" x14ac:dyDescent="0.2">
      <c r="A75" s="27"/>
      <c r="B75" s="20" t="s">
        <v>27</v>
      </c>
      <c r="C75" s="15">
        <f>C76+C77</f>
        <v>361920</v>
      </c>
    </row>
    <row r="76" spans="1:3" x14ac:dyDescent="0.2">
      <c r="A76" s="27"/>
      <c r="B76" s="69" t="s">
        <v>28</v>
      </c>
      <c r="C76" s="67">
        <v>180960</v>
      </c>
    </row>
    <row r="77" spans="1:3" x14ac:dyDescent="0.2">
      <c r="A77" s="27"/>
      <c r="B77" s="69" t="s">
        <v>16</v>
      </c>
      <c r="C77" s="67">
        <v>180960</v>
      </c>
    </row>
    <row r="78" spans="1:3" ht="15" x14ac:dyDescent="0.25">
      <c r="A78" s="106" t="s">
        <v>30</v>
      </c>
      <c r="B78" s="30"/>
      <c r="C78" s="11">
        <f>C79+C88+C92</f>
        <v>3498055402</v>
      </c>
    </row>
    <row r="79" spans="1:3" x14ac:dyDescent="0.2">
      <c r="A79" s="13"/>
      <c r="B79" s="31" t="s">
        <v>239</v>
      </c>
      <c r="C79" s="18">
        <f>C80+C81+C82+C83+C84+C85+C86+C87</f>
        <v>13128272</v>
      </c>
    </row>
    <row r="80" spans="1:3" ht="24" x14ac:dyDescent="0.2">
      <c r="A80" s="32"/>
      <c r="B80" s="64" t="s">
        <v>31</v>
      </c>
      <c r="C80" s="67">
        <v>1748359</v>
      </c>
    </row>
    <row r="81" spans="1:3" ht="34.5" customHeight="1" x14ac:dyDescent="0.2">
      <c r="A81" s="32"/>
      <c r="B81" s="64" t="s">
        <v>32</v>
      </c>
      <c r="C81" s="67">
        <v>112140</v>
      </c>
    </row>
    <row r="82" spans="1:3" ht="24" x14ac:dyDescent="0.2">
      <c r="A82" s="32"/>
      <c r="B82" s="64" t="s">
        <v>33</v>
      </c>
      <c r="C82" s="67">
        <v>44938</v>
      </c>
    </row>
    <row r="83" spans="1:3" x14ac:dyDescent="0.2">
      <c r="A83" s="32"/>
      <c r="B83" s="64" t="s">
        <v>34</v>
      </c>
      <c r="C83" s="67">
        <v>3544016</v>
      </c>
    </row>
    <row r="84" spans="1:3" ht="24" x14ac:dyDescent="0.2">
      <c r="A84" s="32"/>
      <c r="B84" s="69" t="s">
        <v>35</v>
      </c>
      <c r="C84" s="67">
        <v>31820</v>
      </c>
    </row>
    <row r="85" spans="1:3" x14ac:dyDescent="0.2">
      <c r="A85" s="32"/>
      <c r="B85" s="69" t="s">
        <v>36</v>
      </c>
      <c r="C85" s="67">
        <v>1910280</v>
      </c>
    </row>
    <row r="86" spans="1:3" x14ac:dyDescent="0.2">
      <c r="A86" s="32"/>
      <c r="B86" s="69" t="s">
        <v>37</v>
      </c>
      <c r="C86" s="67">
        <v>5604239</v>
      </c>
    </row>
    <row r="87" spans="1:3" ht="24" x14ac:dyDescent="0.2">
      <c r="A87" s="32"/>
      <c r="B87" s="69" t="s">
        <v>38</v>
      </c>
      <c r="C87" s="67">
        <v>132480</v>
      </c>
    </row>
    <row r="88" spans="1:3" x14ac:dyDescent="0.2">
      <c r="A88" s="13"/>
      <c r="B88" s="31" t="s">
        <v>39</v>
      </c>
      <c r="C88" s="18">
        <f>C89+C90+C91</f>
        <v>3171339175</v>
      </c>
    </row>
    <row r="89" spans="1:3" x14ac:dyDescent="0.2">
      <c r="A89" s="32"/>
      <c r="B89" s="64" t="s">
        <v>28</v>
      </c>
      <c r="C89" s="67">
        <v>326112525</v>
      </c>
    </row>
    <row r="90" spans="1:3" x14ac:dyDescent="0.2">
      <c r="A90" s="32"/>
      <c r="B90" s="64" t="s">
        <v>16</v>
      </c>
      <c r="C90" s="67">
        <v>119078</v>
      </c>
    </row>
    <row r="91" spans="1:3" ht="24" x14ac:dyDescent="0.2">
      <c r="A91" s="32"/>
      <c r="B91" s="64" t="s">
        <v>40</v>
      </c>
      <c r="C91" s="67">
        <v>2845107572</v>
      </c>
    </row>
    <row r="92" spans="1:3" x14ac:dyDescent="0.2">
      <c r="A92" s="13"/>
      <c r="B92" s="31" t="s">
        <v>41</v>
      </c>
      <c r="C92" s="18">
        <f>C93+C94+C95+C96+C97+C98+C99+C100+C101+C102+C103+C104+C105+C106+C107</f>
        <v>313587955</v>
      </c>
    </row>
    <row r="93" spans="1:3" ht="24" x14ac:dyDescent="0.2">
      <c r="A93" s="32"/>
      <c r="B93" s="64" t="s">
        <v>42</v>
      </c>
      <c r="C93" s="67">
        <v>666703</v>
      </c>
    </row>
    <row r="94" spans="1:3" ht="24" x14ac:dyDescent="0.2">
      <c r="A94" s="32"/>
      <c r="B94" s="64" t="s">
        <v>43</v>
      </c>
      <c r="C94" s="67">
        <v>226693573</v>
      </c>
    </row>
    <row r="95" spans="1:3" ht="24" x14ac:dyDescent="0.2">
      <c r="A95" s="32"/>
      <c r="B95" s="69" t="s">
        <v>44</v>
      </c>
      <c r="C95" s="67">
        <v>350000</v>
      </c>
    </row>
    <row r="96" spans="1:3" ht="24" x14ac:dyDescent="0.2">
      <c r="A96" s="32"/>
      <c r="B96" s="69" t="s">
        <v>45</v>
      </c>
      <c r="C96" s="67">
        <v>206250</v>
      </c>
    </row>
    <row r="97" spans="1:3" ht="24" x14ac:dyDescent="0.2">
      <c r="A97" s="32"/>
      <c r="B97" s="69" t="s">
        <v>46</v>
      </c>
      <c r="C97" s="67">
        <v>9389384</v>
      </c>
    </row>
    <row r="98" spans="1:3" ht="24" x14ac:dyDescent="0.2">
      <c r="A98" s="32"/>
      <c r="B98" s="69" t="s">
        <v>47</v>
      </c>
      <c r="C98" s="67">
        <v>101328</v>
      </c>
    </row>
    <row r="99" spans="1:3" ht="24" x14ac:dyDescent="0.2">
      <c r="A99" s="32"/>
      <c r="B99" s="69" t="s">
        <v>48</v>
      </c>
      <c r="C99" s="67">
        <v>33516</v>
      </c>
    </row>
    <row r="100" spans="1:3" ht="24" x14ac:dyDescent="0.2">
      <c r="A100" s="32"/>
      <c r="B100" s="69" t="s">
        <v>49</v>
      </c>
      <c r="C100" s="67">
        <v>19239747</v>
      </c>
    </row>
    <row r="101" spans="1:3" x14ac:dyDescent="0.2">
      <c r="A101" s="13"/>
      <c r="B101" s="69" t="s">
        <v>50</v>
      </c>
      <c r="C101" s="67">
        <v>3662939</v>
      </c>
    </row>
    <row r="102" spans="1:3" ht="24" x14ac:dyDescent="0.2">
      <c r="A102" s="13"/>
      <c r="B102" s="69" t="s">
        <v>51</v>
      </c>
      <c r="C102" s="67">
        <v>3422162</v>
      </c>
    </row>
    <row r="103" spans="1:3" x14ac:dyDescent="0.2">
      <c r="A103" s="32"/>
      <c r="B103" s="69" t="s">
        <v>52</v>
      </c>
      <c r="C103" s="67">
        <v>9019</v>
      </c>
    </row>
    <row r="104" spans="1:3" x14ac:dyDescent="0.2">
      <c r="A104" s="32"/>
      <c r="B104" s="69" t="s">
        <v>53</v>
      </c>
      <c r="C104" s="67">
        <v>46000000</v>
      </c>
    </row>
    <row r="105" spans="1:3" ht="24" x14ac:dyDescent="0.2">
      <c r="A105" s="32"/>
      <c r="B105" s="64" t="s">
        <v>54</v>
      </c>
      <c r="C105" s="67">
        <v>41621</v>
      </c>
    </row>
    <row r="106" spans="1:3" ht="24" x14ac:dyDescent="0.2">
      <c r="A106" s="32"/>
      <c r="B106" s="69" t="s">
        <v>55</v>
      </c>
      <c r="C106" s="67">
        <v>3748498</v>
      </c>
    </row>
    <row r="107" spans="1:3" x14ac:dyDescent="0.2">
      <c r="A107" s="32"/>
      <c r="B107" s="64" t="s">
        <v>56</v>
      </c>
      <c r="C107" s="67">
        <v>23215</v>
      </c>
    </row>
    <row r="108" spans="1:3" ht="15" x14ac:dyDescent="0.25">
      <c r="A108" s="33" t="s">
        <v>57</v>
      </c>
      <c r="B108" s="34"/>
      <c r="C108" s="22">
        <f>C109+C115</f>
        <v>2101000</v>
      </c>
    </row>
    <row r="109" spans="1:3" x14ac:dyDescent="0.2">
      <c r="A109" s="13"/>
      <c r="B109" s="23" t="s">
        <v>58</v>
      </c>
      <c r="C109" s="15">
        <f>C110+C111+C112+C113</f>
        <v>2100000</v>
      </c>
    </row>
    <row r="110" spans="1:3" ht="24" x14ac:dyDescent="0.2">
      <c r="A110" s="16"/>
      <c r="B110" s="64" t="s">
        <v>59</v>
      </c>
      <c r="C110" s="67">
        <v>650000</v>
      </c>
    </row>
    <row r="111" spans="1:3" ht="24" x14ac:dyDescent="0.2">
      <c r="A111" s="35"/>
      <c r="B111" s="77" t="s">
        <v>60</v>
      </c>
      <c r="C111" s="78">
        <v>600000</v>
      </c>
    </row>
    <row r="112" spans="1:3" x14ac:dyDescent="0.2">
      <c r="A112" s="35"/>
      <c r="B112" s="77" t="s">
        <v>61</v>
      </c>
      <c r="C112" s="78">
        <v>200000</v>
      </c>
    </row>
    <row r="113" spans="1:5" ht="24" x14ac:dyDescent="0.2">
      <c r="A113" s="35"/>
      <c r="B113" s="77" t="s">
        <v>62</v>
      </c>
      <c r="C113" s="78">
        <v>650000</v>
      </c>
    </row>
    <row r="114" spans="1:5" ht="15" x14ac:dyDescent="0.2">
      <c r="A114" s="116" t="s">
        <v>10</v>
      </c>
      <c r="B114" s="117"/>
      <c r="C114" s="79"/>
    </row>
    <row r="115" spans="1:5" ht="15" x14ac:dyDescent="0.25">
      <c r="A115" s="80" t="s">
        <v>63</v>
      </c>
      <c r="B115" s="34"/>
      <c r="C115" s="22">
        <f>C116</f>
        <v>1000</v>
      </c>
    </row>
    <row r="116" spans="1:5" x14ac:dyDescent="0.2">
      <c r="A116" s="13"/>
      <c r="B116" s="23" t="s">
        <v>64</v>
      </c>
      <c r="C116" s="15">
        <f>C117</f>
        <v>1000</v>
      </c>
    </row>
    <row r="117" spans="1:5" ht="36" x14ac:dyDescent="0.2">
      <c r="A117" s="36"/>
      <c r="B117" s="64" t="s">
        <v>215</v>
      </c>
      <c r="C117" s="65">
        <v>1000</v>
      </c>
      <c r="E117" s="12"/>
    </row>
    <row r="118" spans="1:5" ht="15" x14ac:dyDescent="0.25">
      <c r="A118" s="37" t="s">
        <v>65</v>
      </c>
      <c r="B118" s="38"/>
      <c r="C118" s="22">
        <f>C119</f>
        <v>20000</v>
      </c>
      <c r="E118" s="12"/>
    </row>
    <row r="119" spans="1:5" x14ac:dyDescent="0.2">
      <c r="A119" s="36"/>
      <c r="B119" s="23" t="s">
        <v>66</v>
      </c>
      <c r="C119" s="15">
        <f>C120+C121</f>
        <v>20000</v>
      </c>
      <c r="E119" s="12"/>
    </row>
    <row r="120" spans="1:5" ht="48" x14ac:dyDescent="0.2">
      <c r="A120" s="36"/>
      <c r="B120" s="81" t="s">
        <v>204</v>
      </c>
      <c r="C120" s="65">
        <v>10000</v>
      </c>
      <c r="E120" s="12"/>
    </row>
    <row r="121" spans="1:5" ht="23.25" customHeight="1" x14ac:dyDescent="0.2">
      <c r="A121" s="36"/>
      <c r="B121" s="81" t="s">
        <v>203</v>
      </c>
      <c r="C121" s="65">
        <v>10000</v>
      </c>
      <c r="E121" s="12"/>
    </row>
    <row r="122" spans="1:5" ht="15" x14ac:dyDescent="0.25">
      <c r="A122" s="37" t="s">
        <v>67</v>
      </c>
      <c r="B122" s="34"/>
      <c r="C122" s="22">
        <f>C123+C126+C130+C134+C138</f>
        <v>302934</v>
      </c>
    </row>
    <row r="123" spans="1:5" ht="25.5" x14ac:dyDescent="0.2">
      <c r="A123" s="39"/>
      <c r="B123" s="23" t="s">
        <v>68</v>
      </c>
      <c r="C123" s="40">
        <f>C124+C125</f>
        <v>24500</v>
      </c>
    </row>
    <row r="124" spans="1:5" ht="72" x14ac:dyDescent="0.2">
      <c r="A124" s="39"/>
      <c r="B124" s="64" t="s">
        <v>275</v>
      </c>
      <c r="C124" s="65">
        <v>12500</v>
      </c>
    </row>
    <row r="125" spans="1:5" ht="144" x14ac:dyDescent="0.2">
      <c r="A125" s="39"/>
      <c r="B125" s="64" t="s">
        <v>276</v>
      </c>
      <c r="C125" s="105">
        <v>12000</v>
      </c>
    </row>
    <row r="126" spans="1:5" x14ac:dyDescent="0.2">
      <c r="A126" s="39"/>
      <c r="B126" s="23" t="s">
        <v>329</v>
      </c>
      <c r="C126" s="105">
        <f>C127+C128</f>
        <v>194434</v>
      </c>
    </row>
    <row r="127" spans="1:5" ht="48" x14ac:dyDescent="0.2">
      <c r="A127" s="39"/>
      <c r="B127" s="64" t="s">
        <v>277</v>
      </c>
      <c r="C127" s="86">
        <v>109470</v>
      </c>
    </row>
    <row r="128" spans="1:5" ht="24" x14ac:dyDescent="0.2">
      <c r="A128" s="39"/>
      <c r="B128" s="64" t="s">
        <v>278</v>
      </c>
      <c r="C128" s="86">
        <v>84964</v>
      </c>
    </row>
    <row r="129" spans="1:5" ht="15" customHeight="1" x14ac:dyDescent="0.2">
      <c r="A129" s="126" t="s">
        <v>10</v>
      </c>
      <c r="B129" s="127"/>
      <c r="C129" s="82"/>
      <c r="E129" s="12"/>
    </row>
    <row r="130" spans="1:5" ht="15" customHeight="1" x14ac:dyDescent="0.2">
      <c r="A130" s="83" t="s">
        <v>69</v>
      </c>
      <c r="B130" s="63"/>
      <c r="C130" s="41">
        <f>C131</f>
        <v>6000</v>
      </c>
      <c r="E130" s="12"/>
    </row>
    <row r="131" spans="1:5" ht="33" customHeight="1" x14ac:dyDescent="0.2">
      <c r="A131" s="19"/>
      <c r="B131" s="43" t="s">
        <v>68</v>
      </c>
      <c r="C131" s="21">
        <f>C132+C133</f>
        <v>6000</v>
      </c>
      <c r="E131" s="12"/>
    </row>
    <row r="132" spans="1:5" ht="24.75" customHeight="1" x14ac:dyDescent="0.2">
      <c r="A132" s="19"/>
      <c r="B132" s="81" t="s">
        <v>279</v>
      </c>
      <c r="C132" s="65">
        <v>4000</v>
      </c>
      <c r="E132" s="12"/>
    </row>
    <row r="133" spans="1:5" ht="15" customHeight="1" x14ac:dyDescent="0.2">
      <c r="A133" s="19"/>
      <c r="B133" s="81" t="s">
        <v>280</v>
      </c>
      <c r="C133" s="65">
        <v>2000</v>
      </c>
      <c r="E133" s="12"/>
    </row>
    <row r="134" spans="1:5" ht="15" x14ac:dyDescent="0.25">
      <c r="A134" s="83" t="s">
        <v>183</v>
      </c>
      <c r="B134" s="38"/>
      <c r="C134" s="22">
        <f>C135</f>
        <v>8000</v>
      </c>
      <c r="E134" s="12"/>
    </row>
    <row r="135" spans="1:5" ht="25.5" x14ac:dyDescent="0.2">
      <c r="A135" s="42"/>
      <c r="B135" s="23" t="s">
        <v>68</v>
      </c>
      <c r="C135" s="21">
        <f>C136+C137</f>
        <v>8000</v>
      </c>
      <c r="E135" s="12"/>
    </row>
    <row r="136" spans="1:5" ht="24" x14ac:dyDescent="0.2">
      <c r="A136" s="36"/>
      <c r="B136" s="81" t="s">
        <v>281</v>
      </c>
      <c r="C136" s="65">
        <v>4000</v>
      </c>
      <c r="E136" s="12"/>
    </row>
    <row r="137" spans="1:5" x14ac:dyDescent="0.2">
      <c r="A137" s="36"/>
      <c r="B137" s="81" t="s">
        <v>282</v>
      </c>
      <c r="C137" s="65">
        <v>4000</v>
      </c>
      <c r="E137" s="12"/>
    </row>
    <row r="138" spans="1:5" ht="15" x14ac:dyDescent="0.25">
      <c r="A138" s="83" t="s">
        <v>70</v>
      </c>
      <c r="B138" s="84"/>
      <c r="C138" s="85">
        <f>C139</f>
        <v>70000</v>
      </c>
      <c r="E138" s="12"/>
    </row>
    <row r="139" spans="1:5" ht="25.5" x14ac:dyDescent="0.2">
      <c r="A139" s="36"/>
      <c r="B139" s="23" t="s">
        <v>68</v>
      </c>
      <c r="C139" s="44">
        <f>C140+C141</f>
        <v>70000</v>
      </c>
      <c r="E139" s="12"/>
    </row>
    <row r="140" spans="1:5" ht="100.5" customHeight="1" x14ac:dyDescent="0.2">
      <c r="A140" s="36"/>
      <c r="B140" s="81" t="s">
        <v>283</v>
      </c>
      <c r="C140" s="105">
        <v>24000</v>
      </c>
      <c r="E140" s="12"/>
    </row>
    <row r="141" spans="1:5" ht="87" customHeight="1" x14ac:dyDescent="0.2">
      <c r="A141" s="36"/>
      <c r="B141" s="81" t="s">
        <v>284</v>
      </c>
      <c r="C141" s="105">
        <v>46000</v>
      </c>
      <c r="E141" s="12"/>
    </row>
    <row r="142" spans="1:5" ht="15" customHeight="1" x14ac:dyDescent="0.2">
      <c r="A142" s="116" t="s">
        <v>71</v>
      </c>
      <c r="B142" s="117"/>
      <c r="C142" s="41">
        <f>C143</f>
        <v>150000</v>
      </c>
      <c r="E142" s="12"/>
    </row>
    <row r="143" spans="1:5" x14ac:dyDescent="0.2">
      <c r="A143" s="36"/>
      <c r="B143" s="23" t="s">
        <v>72</v>
      </c>
      <c r="C143" s="15">
        <f>C144</f>
        <v>150000</v>
      </c>
      <c r="E143" s="12"/>
    </row>
    <row r="144" spans="1:5" ht="24" x14ac:dyDescent="0.2">
      <c r="A144" s="36"/>
      <c r="B144" s="81" t="s">
        <v>73</v>
      </c>
      <c r="C144" s="67">
        <v>150000</v>
      </c>
      <c r="E144" s="12"/>
    </row>
    <row r="145" spans="1:5" ht="15" x14ac:dyDescent="0.25">
      <c r="A145" s="118" t="s">
        <v>74</v>
      </c>
      <c r="B145" s="119"/>
      <c r="C145" s="22">
        <f>C146+C151</f>
        <v>4858616</v>
      </c>
      <c r="E145" s="12"/>
    </row>
    <row r="146" spans="1:5" x14ac:dyDescent="0.2">
      <c r="A146" s="36"/>
      <c r="B146" s="43" t="s">
        <v>21</v>
      </c>
      <c r="C146" s="15">
        <f>C147+C148+C149</f>
        <v>4850000</v>
      </c>
      <c r="E146" s="12"/>
    </row>
    <row r="147" spans="1:5" x14ac:dyDescent="0.2">
      <c r="A147" s="36"/>
      <c r="B147" s="69" t="s">
        <v>236</v>
      </c>
      <c r="C147" s="67">
        <v>200000</v>
      </c>
      <c r="E147" s="12"/>
    </row>
    <row r="148" spans="1:5" x14ac:dyDescent="0.2">
      <c r="A148" s="36"/>
      <c r="B148" s="69" t="s">
        <v>237</v>
      </c>
      <c r="C148" s="67">
        <v>4510000</v>
      </c>
      <c r="E148" s="12"/>
    </row>
    <row r="149" spans="1:5" x14ac:dyDescent="0.2">
      <c r="A149" s="36"/>
      <c r="B149" s="81" t="s">
        <v>238</v>
      </c>
      <c r="C149" s="67">
        <v>140000</v>
      </c>
      <c r="E149" s="12"/>
    </row>
    <row r="150" spans="1:5" ht="14.25" customHeight="1" x14ac:dyDescent="0.2">
      <c r="A150" s="116" t="s">
        <v>10</v>
      </c>
      <c r="B150" s="117"/>
      <c r="C150" s="76"/>
      <c r="E150" s="12"/>
    </row>
    <row r="151" spans="1:5" ht="15" x14ac:dyDescent="0.25">
      <c r="A151" s="68" t="s">
        <v>75</v>
      </c>
      <c r="B151" s="29"/>
      <c r="C151" s="22">
        <f>C152</f>
        <v>8616</v>
      </c>
      <c r="E151" s="12"/>
    </row>
    <row r="152" spans="1:5" x14ac:dyDescent="0.2">
      <c r="A152" s="36"/>
      <c r="B152" s="23" t="s">
        <v>21</v>
      </c>
      <c r="C152" s="15">
        <f>C153+C154+C155</f>
        <v>8616</v>
      </c>
      <c r="E152" s="12"/>
    </row>
    <row r="153" spans="1:5" x14ac:dyDescent="0.2">
      <c r="A153" s="36"/>
      <c r="B153" s="81" t="s">
        <v>28</v>
      </c>
      <c r="C153" s="67">
        <v>2000</v>
      </c>
      <c r="E153" s="12"/>
    </row>
    <row r="154" spans="1:5" x14ac:dyDescent="0.2">
      <c r="A154" s="36"/>
      <c r="B154" s="81" t="s">
        <v>16</v>
      </c>
      <c r="C154" s="67">
        <v>2000</v>
      </c>
      <c r="E154" s="12"/>
    </row>
    <row r="155" spans="1:5" x14ac:dyDescent="0.2">
      <c r="A155" s="36"/>
      <c r="B155" s="81" t="s">
        <v>308</v>
      </c>
      <c r="C155" s="67">
        <v>4616</v>
      </c>
      <c r="E155" s="12"/>
    </row>
    <row r="156" spans="1:5" ht="15" x14ac:dyDescent="0.25">
      <c r="A156" s="118" t="s">
        <v>76</v>
      </c>
      <c r="B156" s="119"/>
      <c r="C156" s="22">
        <f>C157</f>
        <v>21159297</v>
      </c>
      <c r="E156" s="12"/>
    </row>
    <row r="157" spans="1:5" x14ac:dyDescent="0.2">
      <c r="A157" s="36"/>
      <c r="B157" s="23" t="s">
        <v>21</v>
      </c>
      <c r="C157" s="15">
        <f>C158+C159+C160+C161+C162+C163+C164+C165+C166+C167+C168</f>
        <v>21159297</v>
      </c>
      <c r="E157" s="12"/>
    </row>
    <row r="158" spans="1:5" x14ac:dyDescent="0.2">
      <c r="A158" s="36"/>
      <c r="B158" s="81" t="s">
        <v>309</v>
      </c>
      <c r="C158" s="86">
        <v>12552119</v>
      </c>
      <c r="E158" s="12"/>
    </row>
    <row r="159" spans="1:5" ht="24" x14ac:dyDescent="0.2">
      <c r="A159" s="36"/>
      <c r="B159" s="81" t="s">
        <v>310</v>
      </c>
      <c r="C159" s="86">
        <v>678156</v>
      </c>
      <c r="E159" s="12"/>
    </row>
    <row r="160" spans="1:5" ht="24" x14ac:dyDescent="0.2">
      <c r="A160" s="36"/>
      <c r="B160" s="81" t="s">
        <v>311</v>
      </c>
      <c r="C160" s="86">
        <v>57000</v>
      </c>
      <c r="E160" s="12"/>
    </row>
    <row r="161" spans="1:5" x14ac:dyDescent="0.2">
      <c r="A161" s="36"/>
      <c r="B161" s="81" t="s">
        <v>312</v>
      </c>
      <c r="C161" s="86">
        <v>68940</v>
      </c>
      <c r="E161" s="12"/>
    </row>
    <row r="162" spans="1:5" ht="24" x14ac:dyDescent="0.2">
      <c r="A162" s="36"/>
      <c r="B162" s="81" t="s">
        <v>313</v>
      </c>
      <c r="C162" s="86">
        <v>30000</v>
      </c>
      <c r="E162" s="12"/>
    </row>
    <row r="163" spans="1:5" ht="24" x14ac:dyDescent="0.2">
      <c r="A163" s="36"/>
      <c r="B163" s="81" t="s">
        <v>314</v>
      </c>
      <c r="C163" s="86">
        <v>782156</v>
      </c>
      <c r="E163" s="12"/>
    </row>
    <row r="164" spans="1:5" ht="24" x14ac:dyDescent="0.2">
      <c r="A164" s="36"/>
      <c r="B164" s="81" t="s">
        <v>315</v>
      </c>
      <c r="C164" s="86">
        <v>695170</v>
      </c>
      <c r="E164" s="12"/>
    </row>
    <row r="165" spans="1:5" ht="24" x14ac:dyDescent="0.2">
      <c r="A165" s="36"/>
      <c r="B165" s="81" t="s">
        <v>77</v>
      </c>
      <c r="C165" s="86">
        <v>52200</v>
      </c>
      <c r="E165" s="12"/>
    </row>
    <row r="166" spans="1:5" ht="24" x14ac:dyDescent="0.2">
      <c r="A166" s="36"/>
      <c r="B166" s="81" t="s">
        <v>316</v>
      </c>
      <c r="C166" s="86">
        <v>1243556</v>
      </c>
      <c r="E166" s="12"/>
    </row>
    <row r="167" spans="1:5" x14ac:dyDescent="0.2">
      <c r="A167" s="36"/>
      <c r="B167" s="107" t="s">
        <v>317</v>
      </c>
      <c r="C167" s="86">
        <v>2666894</v>
      </c>
      <c r="E167" s="12"/>
    </row>
    <row r="168" spans="1:5" x14ac:dyDescent="0.2">
      <c r="A168" s="36"/>
      <c r="B168" s="107" t="s">
        <v>318</v>
      </c>
      <c r="C168" s="86">
        <v>2333106</v>
      </c>
      <c r="E168" s="12"/>
    </row>
    <row r="169" spans="1:5" ht="15" customHeight="1" x14ac:dyDescent="0.25">
      <c r="A169" s="120" t="s">
        <v>78</v>
      </c>
      <c r="B169" s="121"/>
      <c r="C169" s="22">
        <f>C170</f>
        <v>336680</v>
      </c>
      <c r="E169" s="12"/>
    </row>
    <row r="170" spans="1:5" ht="25.5" x14ac:dyDescent="0.2">
      <c r="A170" s="13"/>
      <c r="B170" s="23" t="s">
        <v>79</v>
      </c>
      <c r="C170" s="15">
        <f>C171+C172+C173</f>
        <v>336680</v>
      </c>
    </row>
    <row r="171" spans="1:5" ht="24" x14ac:dyDescent="0.2">
      <c r="A171" s="13"/>
      <c r="B171" s="69" t="s">
        <v>205</v>
      </c>
      <c r="C171" s="67">
        <v>6280</v>
      </c>
    </row>
    <row r="172" spans="1:5" ht="24" x14ac:dyDescent="0.2">
      <c r="A172" s="13"/>
      <c r="B172" s="69" t="s">
        <v>206</v>
      </c>
      <c r="C172" s="67">
        <v>5400</v>
      </c>
    </row>
    <row r="173" spans="1:5" x14ac:dyDescent="0.2">
      <c r="A173" s="13"/>
      <c r="B173" s="69" t="s">
        <v>80</v>
      </c>
      <c r="C173" s="67">
        <v>325000</v>
      </c>
    </row>
    <row r="174" spans="1:5" ht="15" x14ac:dyDescent="0.25">
      <c r="A174" s="45" t="s">
        <v>81</v>
      </c>
      <c r="B174" s="34"/>
      <c r="C174" s="22">
        <f>C175+C178</f>
        <v>155903</v>
      </c>
    </row>
    <row r="175" spans="1:5" x14ac:dyDescent="0.2">
      <c r="A175" s="13"/>
      <c r="B175" s="14" t="s">
        <v>82</v>
      </c>
      <c r="C175" s="15">
        <f>C176+C177</f>
        <v>124088</v>
      </c>
    </row>
    <row r="176" spans="1:5" ht="72" x14ac:dyDescent="0.2">
      <c r="A176" s="16"/>
      <c r="B176" s="69" t="s">
        <v>320</v>
      </c>
      <c r="C176" s="67">
        <v>63488</v>
      </c>
      <c r="D176" s="12"/>
    </row>
    <row r="177" spans="1:3" ht="60" x14ac:dyDescent="0.2">
      <c r="A177" s="16"/>
      <c r="B177" s="69" t="s">
        <v>321</v>
      </c>
      <c r="C177" s="67">
        <v>60600</v>
      </c>
    </row>
    <row r="178" spans="1:3" ht="31.5" customHeight="1" x14ac:dyDescent="0.2">
      <c r="A178" s="13"/>
      <c r="B178" s="31" t="s">
        <v>21</v>
      </c>
      <c r="C178" s="21">
        <f>C179+C180</f>
        <v>31815</v>
      </c>
    </row>
    <row r="179" spans="1:3" ht="48" x14ac:dyDescent="0.2">
      <c r="A179" s="16"/>
      <c r="B179" s="69" t="s">
        <v>319</v>
      </c>
      <c r="C179" s="67">
        <v>10100</v>
      </c>
    </row>
    <row r="180" spans="1:3" ht="48" x14ac:dyDescent="0.2">
      <c r="A180" s="16"/>
      <c r="B180" s="69" t="s">
        <v>338</v>
      </c>
      <c r="C180" s="67">
        <v>21715</v>
      </c>
    </row>
    <row r="181" spans="1:3" ht="15" x14ac:dyDescent="0.25">
      <c r="A181" s="37" t="s">
        <v>83</v>
      </c>
      <c r="B181" s="34"/>
      <c r="C181" s="22">
        <f>C182+C190</f>
        <v>441469501</v>
      </c>
    </row>
    <row r="182" spans="1:3" x14ac:dyDescent="0.2">
      <c r="A182" s="13"/>
      <c r="B182" s="14" t="s">
        <v>9</v>
      </c>
      <c r="C182" s="15">
        <f>C183+C184+C185+C186+C187+C188+C189</f>
        <v>440147821</v>
      </c>
    </row>
    <row r="183" spans="1:3" x14ac:dyDescent="0.2">
      <c r="A183" s="110"/>
      <c r="B183" s="87" t="s">
        <v>28</v>
      </c>
      <c r="C183" s="111">
        <v>16000</v>
      </c>
    </row>
    <row r="184" spans="1:3" ht="24" x14ac:dyDescent="0.2">
      <c r="A184" s="110"/>
      <c r="B184" s="87" t="s">
        <v>330</v>
      </c>
      <c r="C184" s="111">
        <v>401070856</v>
      </c>
    </row>
    <row r="185" spans="1:3" x14ac:dyDescent="0.2">
      <c r="A185" s="110"/>
      <c r="B185" s="87" t="s">
        <v>331</v>
      </c>
      <c r="C185" s="111">
        <v>24607401</v>
      </c>
    </row>
    <row r="186" spans="1:3" ht="24" customHeight="1" x14ac:dyDescent="0.2">
      <c r="A186" s="110"/>
      <c r="B186" s="87" t="s">
        <v>332</v>
      </c>
      <c r="C186" s="111">
        <v>1735515</v>
      </c>
    </row>
    <row r="187" spans="1:3" ht="38.25" customHeight="1" x14ac:dyDescent="0.2">
      <c r="A187" s="110"/>
      <c r="B187" s="87" t="s">
        <v>333</v>
      </c>
      <c r="C187" s="111">
        <v>1921223</v>
      </c>
    </row>
    <row r="188" spans="1:3" ht="36" x14ac:dyDescent="0.2">
      <c r="A188" s="110"/>
      <c r="B188" s="87" t="s">
        <v>84</v>
      </c>
      <c r="C188" s="111">
        <v>1792645</v>
      </c>
    </row>
    <row r="189" spans="1:3" ht="24" x14ac:dyDescent="0.2">
      <c r="A189" s="46"/>
      <c r="B189" s="87" t="s">
        <v>334</v>
      </c>
      <c r="C189" s="88">
        <v>9004181</v>
      </c>
    </row>
    <row r="190" spans="1:3" x14ac:dyDescent="0.2">
      <c r="A190" s="35"/>
      <c r="B190" s="14" t="s">
        <v>335</v>
      </c>
      <c r="C190" s="78">
        <f>C191</f>
        <v>1321680</v>
      </c>
    </row>
    <row r="191" spans="1:3" x14ac:dyDescent="0.2">
      <c r="A191" s="35"/>
      <c r="B191" s="74" t="s">
        <v>336</v>
      </c>
      <c r="C191" s="78">
        <v>1321680</v>
      </c>
    </row>
    <row r="192" spans="1:3" ht="15" x14ac:dyDescent="0.25">
      <c r="A192" s="37" t="s">
        <v>85</v>
      </c>
      <c r="B192" s="34"/>
      <c r="C192" s="22">
        <f>C193</f>
        <v>6260</v>
      </c>
    </row>
    <row r="193" spans="1:3" x14ac:dyDescent="0.2">
      <c r="A193" s="13"/>
      <c r="B193" s="23" t="s">
        <v>86</v>
      </c>
      <c r="C193" s="21">
        <f>C194+C195+C196</f>
        <v>6260</v>
      </c>
    </row>
    <row r="194" spans="1:3" ht="24" x14ac:dyDescent="0.2">
      <c r="A194" s="27"/>
      <c r="B194" s="64" t="s">
        <v>322</v>
      </c>
      <c r="C194" s="65">
        <v>1540</v>
      </c>
    </row>
    <row r="195" spans="1:3" x14ac:dyDescent="0.2">
      <c r="A195" s="27"/>
      <c r="B195" s="69" t="s">
        <v>323</v>
      </c>
      <c r="C195" s="65">
        <v>3480</v>
      </c>
    </row>
    <row r="196" spans="1:3" ht="23.25" customHeight="1" x14ac:dyDescent="0.2">
      <c r="A196" s="27"/>
      <c r="B196" s="64" t="s">
        <v>324</v>
      </c>
      <c r="C196" s="65">
        <v>1240</v>
      </c>
    </row>
    <row r="197" spans="1:3" ht="15" x14ac:dyDescent="0.2">
      <c r="A197" s="122" t="s">
        <v>326</v>
      </c>
      <c r="B197" s="123"/>
      <c r="C197" s="47">
        <f>C198</f>
        <v>3000</v>
      </c>
    </row>
    <row r="198" spans="1:3" ht="25.5" x14ac:dyDescent="0.2">
      <c r="A198" s="13"/>
      <c r="B198" s="43" t="s">
        <v>87</v>
      </c>
      <c r="C198" s="21">
        <f>C199</f>
        <v>3000</v>
      </c>
    </row>
    <row r="199" spans="1:3" ht="24" x14ac:dyDescent="0.2">
      <c r="A199" s="27"/>
      <c r="B199" s="69" t="s">
        <v>325</v>
      </c>
      <c r="C199" s="65">
        <v>3000</v>
      </c>
    </row>
    <row r="200" spans="1:3" ht="15" x14ac:dyDescent="0.25">
      <c r="A200" s="33" t="s">
        <v>327</v>
      </c>
      <c r="B200" s="34"/>
      <c r="C200" s="47">
        <f>C201</f>
        <v>370500</v>
      </c>
    </row>
    <row r="201" spans="1:3" ht="25.5" x14ac:dyDescent="0.2">
      <c r="A201" s="13"/>
      <c r="B201" s="23" t="s">
        <v>339</v>
      </c>
      <c r="C201" s="21">
        <f>C202+C203</f>
        <v>370500</v>
      </c>
    </row>
    <row r="202" spans="1:3" ht="24" x14ac:dyDescent="0.2">
      <c r="A202" s="27"/>
      <c r="B202" s="64" t="s">
        <v>285</v>
      </c>
      <c r="C202" s="65">
        <v>201500</v>
      </c>
    </row>
    <row r="203" spans="1:3" ht="24" x14ac:dyDescent="0.2">
      <c r="A203" s="27"/>
      <c r="B203" s="64" t="s">
        <v>286</v>
      </c>
      <c r="C203" s="65">
        <v>169000</v>
      </c>
    </row>
    <row r="204" spans="1:3" ht="15" x14ac:dyDescent="0.25">
      <c r="A204" s="37" t="s">
        <v>88</v>
      </c>
      <c r="B204" s="34"/>
      <c r="C204" s="22">
        <f>C205</f>
        <v>395400</v>
      </c>
    </row>
    <row r="205" spans="1:3" x14ac:dyDescent="0.2">
      <c r="A205" s="13"/>
      <c r="B205" s="14" t="s">
        <v>89</v>
      </c>
      <c r="C205" s="15">
        <f>C206</f>
        <v>395400</v>
      </c>
    </row>
    <row r="206" spans="1:3" ht="24" x14ac:dyDescent="0.2">
      <c r="A206" s="16"/>
      <c r="B206" s="64" t="s">
        <v>90</v>
      </c>
      <c r="C206" s="67">
        <v>395400</v>
      </c>
    </row>
    <row r="207" spans="1:3" ht="15" x14ac:dyDescent="0.25">
      <c r="A207" s="33" t="s">
        <v>91</v>
      </c>
      <c r="B207" s="34"/>
      <c r="C207" s="22">
        <f>C208</f>
        <v>207000</v>
      </c>
    </row>
    <row r="208" spans="1:3" x14ac:dyDescent="0.2">
      <c r="A208" s="13"/>
      <c r="B208" s="14" t="s">
        <v>92</v>
      </c>
      <c r="C208" s="15">
        <f>C209+C210</f>
        <v>207000</v>
      </c>
    </row>
    <row r="209" spans="1:3" ht="24" x14ac:dyDescent="0.2">
      <c r="A209" s="48"/>
      <c r="B209" s="89" t="s">
        <v>93</v>
      </c>
      <c r="C209" s="90">
        <v>103500</v>
      </c>
    </row>
    <row r="210" spans="1:3" ht="24" x14ac:dyDescent="0.2">
      <c r="A210" s="50"/>
      <c r="B210" s="91" t="s">
        <v>345</v>
      </c>
      <c r="C210" s="92">
        <v>103500</v>
      </c>
    </row>
    <row r="211" spans="1:3" ht="15.75" x14ac:dyDescent="0.25">
      <c r="A211" s="112" t="s">
        <v>94</v>
      </c>
      <c r="B211" s="113"/>
      <c r="C211" s="104">
        <f>C212+C221</f>
        <v>29140357</v>
      </c>
    </row>
    <row r="212" spans="1:3" ht="15" x14ac:dyDescent="0.25">
      <c r="A212" s="93" t="s">
        <v>95</v>
      </c>
      <c r="B212" s="26"/>
      <c r="C212" s="11">
        <f>C213</f>
        <v>29132174</v>
      </c>
    </row>
    <row r="213" spans="1:3" x14ac:dyDescent="0.2">
      <c r="A213" s="51"/>
      <c r="B213" s="23" t="s">
        <v>96</v>
      </c>
      <c r="C213" s="15">
        <f>SUM(C214:C220)</f>
        <v>29132174</v>
      </c>
    </row>
    <row r="214" spans="1:3" x14ac:dyDescent="0.2">
      <c r="A214" s="52"/>
      <c r="B214" s="69" t="s">
        <v>97</v>
      </c>
      <c r="C214" s="67">
        <v>806119</v>
      </c>
    </row>
    <row r="215" spans="1:3" x14ac:dyDescent="0.2">
      <c r="A215" s="52"/>
      <c r="B215" s="69" t="s">
        <v>98</v>
      </c>
      <c r="C215" s="67">
        <v>2821816</v>
      </c>
    </row>
    <row r="216" spans="1:3" x14ac:dyDescent="0.2">
      <c r="A216" s="52"/>
      <c r="B216" s="69" t="s">
        <v>99</v>
      </c>
      <c r="C216" s="67">
        <v>16029686</v>
      </c>
    </row>
    <row r="217" spans="1:3" x14ac:dyDescent="0.2">
      <c r="A217" s="52"/>
      <c r="B217" s="69" t="s">
        <v>100</v>
      </c>
      <c r="C217" s="67">
        <v>8835436</v>
      </c>
    </row>
    <row r="218" spans="1:3" x14ac:dyDescent="0.2">
      <c r="A218" s="52"/>
      <c r="B218" s="69" t="s">
        <v>101</v>
      </c>
      <c r="C218" s="67">
        <v>434081</v>
      </c>
    </row>
    <row r="219" spans="1:3" x14ac:dyDescent="0.2">
      <c r="A219" s="52"/>
      <c r="B219" s="69" t="s">
        <v>102</v>
      </c>
      <c r="C219" s="67">
        <v>183980</v>
      </c>
    </row>
    <row r="220" spans="1:3" x14ac:dyDescent="0.2">
      <c r="A220" s="52"/>
      <c r="B220" s="69" t="s">
        <v>103</v>
      </c>
      <c r="C220" s="67">
        <v>21056</v>
      </c>
    </row>
    <row r="221" spans="1:3" ht="15" x14ac:dyDescent="0.25">
      <c r="A221" s="83" t="s">
        <v>104</v>
      </c>
      <c r="B221" s="34"/>
      <c r="C221" s="22">
        <f>C222</f>
        <v>8183</v>
      </c>
    </row>
    <row r="222" spans="1:3" x14ac:dyDescent="0.2">
      <c r="A222" s="13"/>
      <c r="B222" s="23" t="s">
        <v>105</v>
      </c>
      <c r="C222" s="15">
        <f>C223</f>
        <v>8183</v>
      </c>
    </row>
    <row r="223" spans="1:3" ht="48" x14ac:dyDescent="0.2">
      <c r="A223" s="53"/>
      <c r="B223" s="89" t="s">
        <v>106</v>
      </c>
      <c r="C223" s="94">
        <v>8183</v>
      </c>
    </row>
    <row r="224" spans="1:3" ht="15.75" x14ac:dyDescent="0.25">
      <c r="A224" s="112" t="s">
        <v>107</v>
      </c>
      <c r="B224" s="113"/>
      <c r="C224" s="104">
        <f>C225+C229+C233+C236+C240+C244+C248+C253+C257+C261+C265+C269+C273+C279+C286+C290+C295+C299+C335+C339+C346+C352+C357+C360+C372+C376+C380+C386+C390+C394+C398+C403+C409</f>
        <v>428462058</v>
      </c>
    </row>
    <row r="225" spans="1:3" ht="15" x14ac:dyDescent="0.25">
      <c r="A225" s="83" t="s">
        <v>240</v>
      </c>
      <c r="B225" s="34"/>
      <c r="C225" s="11">
        <f>C226</f>
        <v>196000</v>
      </c>
    </row>
    <row r="226" spans="1:3" x14ac:dyDescent="0.2">
      <c r="A226" s="13"/>
      <c r="B226" s="14" t="s">
        <v>239</v>
      </c>
      <c r="C226" s="15">
        <f>C227+C228</f>
        <v>196000</v>
      </c>
    </row>
    <row r="227" spans="1:3" ht="24" x14ac:dyDescent="0.2">
      <c r="A227" s="16"/>
      <c r="B227" s="69" t="s">
        <v>306</v>
      </c>
      <c r="C227" s="67">
        <v>96000</v>
      </c>
    </row>
    <row r="228" spans="1:3" ht="24" x14ac:dyDescent="0.2">
      <c r="A228" s="16"/>
      <c r="B228" s="69" t="s">
        <v>307</v>
      </c>
      <c r="C228" s="67">
        <v>100000</v>
      </c>
    </row>
    <row r="229" spans="1:3" ht="15" x14ac:dyDescent="0.25">
      <c r="A229" s="93" t="s">
        <v>241</v>
      </c>
      <c r="B229" s="26"/>
      <c r="C229" s="22">
        <f>C230</f>
        <v>156520</v>
      </c>
    </row>
    <row r="230" spans="1:3" x14ac:dyDescent="0.2">
      <c r="A230" s="13"/>
      <c r="B230" s="14" t="s">
        <v>239</v>
      </c>
      <c r="C230" s="15">
        <f>C232+C231</f>
        <v>156520</v>
      </c>
    </row>
    <row r="231" spans="1:3" x14ac:dyDescent="0.2">
      <c r="A231" s="16"/>
      <c r="B231" s="69" t="s">
        <v>28</v>
      </c>
      <c r="C231" s="67">
        <v>81520</v>
      </c>
    </row>
    <row r="232" spans="1:3" x14ac:dyDescent="0.2">
      <c r="A232" s="16"/>
      <c r="B232" s="69" t="s">
        <v>16</v>
      </c>
      <c r="C232" s="67">
        <v>75000</v>
      </c>
    </row>
    <row r="233" spans="1:3" ht="15" x14ac:dyDescent="0.25">
      <c r="A233" s="83" t="s">
        <v>108</v>
      </c>
      <c r="B233" s="34"/>
      <c r="C233" s="22">
        <f>C234</f>
        <v>161250</v>
      </c>
    </row>
    <row r="234" spans="1:3" x14ac:dyDescent="0.2">
      <c r="A234" s="39"/>
      <c r="B234" s="14" t="s">
        <v>239</v>
      </c>
      <c r="C234" s="15">
        <f>C235</f>
        <v>161250</v>
      </c>
    </row>
    <row r="235" spans="1:3" x14ac:dyDescent="0.2">
      <c r="A235" s="27"/>
      <c r="B235" s="69" t="s">
        <v>28</v>
      </c>
      <c r="C235" s="67">
        <v>161250</v>
      </c>
    </row>
    <row r="236" spans="1:3" ht="15" x14ac:dyDescent="0.25">
      <c r="A236" s="83" t="s">
        <v>242</v>
      </c>
      <c r="B236" s="34"/>
      <c r="C236" s="22">
        <f>C237</f>
        <v>57500</v>
      </c>
    </row>
    <row r="237" spans="1:3" x14ac:dyDescent="0.2">
      <c r="A237" s="13"/>
      <c r="B237" s="14" t="s">
        <v>239</v>
      </c>
      <c r="C237" s="15">
        <f>C239+C238</f>
        <v>57500</v>
      </c>
    </row>
    <row r="238" spans="1:3" ht="36" x14ac:dyDescent="0.2">
      <c r="A238" s="16"/>
      <c r="B238" s="69" t="s">
        <v>256</v>
      </c>
      <c r="C238" s="67">
        <v>45000</v>
      </c>
    </row>
    <row r="239" spans="1:3" ht="103.5" customHeight="1" x14ac:dyDescent="0.2">
      <c r="A239" s="16"/>
      <c r="B239" s="69" t="s">
        <v>257</v>
      </c>
      <c r="C239" s="67">
        <v>12500</v>
      </c>
    </row>
    <row r="240" spans="1:3" ht="15" x14ac:dyDescent="0.25">
      <c r="A240" s="83" t="s">
        <v>243</v>
      </c>
      <c r="B240" s="34"/>
      <c r="C240" s="22">
        <f>C241</f>
        <v>40000</v>
      </c>
    </row>
    <row r="241" spans="1:3" x14ac:dyDescent="0.2">
      <c r="A241" s="39"/>
      <c r="B241" s="14" t="s">
        <v>109</v>
      </c>
      <c r="C241" s="15">
        <f>C242+C243</f>
        <v>40000</v>
      </c>
    </row>
    <row r="242" spans="1:3" ht="32.25" customHeight="1" x14ac:dyDescent="0.2">
      <c r="A242" s="27"/>
      <c r="B242" s="69" t="s">
        <v>180</v>
      </c>
      <c r="C242" s="67">
        <v>20000</v>
      </c>
    </row>
    <row r="243" spans="1:3" ht="38.25" customHeight="1" x14ac:dyDescent="0.2">
      <c r="A243" s="28"/>
      <c r="B243" s="77" t="s">
        <v>181</v>
      </c>
      <c r="C243" s="67">
        <v>20000</v>
      </c>
    </row>
    <row r="244" spans="1:3" ht="15" x14ac:dyDescent="0.25">
      <c r="A244" s="96" t="s">
        <v>244</v>
      </c>
      <c r="B244" s="97"/>
      <c r="C244" s="22">
        <f>C245</f>
        <v>1070889</v>
      </c>
    </row>
    <row r="245" spans="1:3" x14ac:dyDescent="0.2">
      <c r="A245" s="39"/>
      <c r="B245" s="14" t="s">
        <v>239</v>
      </c>
      <c r="C245" s="15">
        <f>SUM(C246:C247)</f>
        <v>1070889</v>
      </c>
    </row>
    <row r="246" spans="1:3" ht="19.5" customHeight="1" x14ac:dyDescent="0.2">
      <c r="A246" s="27"/>
      <c r="B246" s="69" t="s">
        <v>258</v>
      </c>
      <c r="C246" s="95">
        <v>753092</v>
      </c>
    </row>
    <row r="247" spans="1:3" ht="27" customHeight="1" thickBot="1" x14ac:dyDescent="0.25">
      <c r="A247" s="58"/>
      <c r="B247" s="137" t="s">
        <v>259</v>
      </c>
      <c r="C247" s="138">
        <v>317797</v>
      </c>
    </row>
    <row r="248" spans="1:3" ht="26.25" customHeight="1" thickTop="1" x14ac:dyDescent="0.25">
      <c r="A248" s="93" t="s">
        <v>245</v>
      </c>
      <c r="B248" s="26"/>
      <c r="C248" s="11">
        <f>C249</f>
        <v>61000</v>
      </c>
    </row>
    <row r="249" spans="1:3" x14ac:dyDescent="0.2">
      <c r="A249" s="39"/>
      <c r="B249" s="14" t="s">
        <v>239</v>
      </c>
      <c r="C249" s="15">
        <f>C250+C251+C252</f>
        <v>61000</v>
      </c>
    </row>
    <row r="250" spans="1:3" ht="24" x14ac:dyDescent="0.2">
      <c r="A250" s="39"/>
      <c r="B250" s="69" t="s">
        <v>260</v>
      </c>
      <c r="C250" s="15">
        <v>6000</v>
      </c>
    </row>
    <row r="251" spans="1:3" ht="24" x14ac:dyDescent="0.2">
      <c r="A251" s="27"/>
      <c r="B251" s="69" t="s">
        <v>261</v>
      </c>
      <c r="C251" s="65">
        <v>20000</v>
      </c>
    </row>
    <row r="252" spans="1:3" ht="24" x14ac:dyDescent="0.2">
      <c r="A252" s="27"/>
      <c r="B252" s="69" t="s">
        <v>110</v>
      </c>
      <c r="C252" s="65">
        <v>35000</v>
      </c>
    </row>
    <row r="253" spans="1:3" ht="15" x14ac:dyDescent="0.25">
      <c r="A253" s="83" t="s">
        <v>246</v>
      </c>
      <c r="B253" s="34"/>
      <c r="C253" s="98">
        <f>C254</f>
        <v>45000</v>
      </c>
    </row>
    <row r="254" spans="1:3" ht="15" x14ac:dyDescent="0.25">
      <c r="A254" s="39"/>
      <c r="B254" s="14" t="s">
        <v>239</v>
      </c>
      <c r="C254" s="98">
        <f>C255+C256</f>
        <v>45000</v>
      </c>
    </row>
    <row r="255" spans="1:3" ht="24" x14ac:dyDescent="0.2">
      <c r="A255" s="27"/>
      <c r="B255" s="64" t="s">
        <v>263</v>
      </c>
      <c r="C255" s="67">
        <v>24000</v>
      </c>
    </row>
    <row r="256" spans="1:3" x14ac:dyDescent="0.2">
      <c r="A256" s="27"/>
      <c r="B256" s="64" t="s">
        <v>262</v>
      </c>
      <c r="C256" s="67">
        <v>21000</v>
      </c>
    </row>
    <row r="257" spans="1:3" x14ac:dyDescent="0.2">
      <c r="A257" s="83" t="s">
        <v>247</v>
      </c>
      <c r="B257" s="34"/>
      <c r="C257" s="65"/>
    </row>
    <row r="258" spans="1:3" ht="15" x14ac:dyDescent="0.25">
      <c r="A258" s="39"/>
      <c r="B258" s="14" t="s">
        <v>239</v>
      </c>
      <c r="C258" s="22">
        <f>C259+C260</f>
        <v>30000</v>
      </c>
    </row>
    <row r="259" spans="1:3" x14ac:dyDescent="0.2">
      <c r="A259" s="27"/>
      <c r="B259" s="69" t="s">
        <v>28</v>
      </c>
      <c r="C259" s="15">
        <v>20000</v>
      </c>
    </row>
    <row r="260" spans="1:3" ht="17.25" customHeight="1" x14ac:dyDescent="0.2">
      <c r="A260" s="27"/>
      <c r="B260" s="69" t="s">
        <v>305</v>
      </c>
      <c r="C260" s="67">
        <v>10000</v>
      </c>
    </row>
    <row r="261" spans="1:3" ht="15" x14ac:dyDescent="0.25">
      <c r="A261" s="83" t="s">
        <v>248</v>
      </c>
      <c r="B261" s="34"/>
      <c r="C261" s="22">
        <f>C262</f>
        <v>6000</v>
      </c>
    </row>
    <row r="262" spans="1:3" x14ac:dyDescent="0.2">
      <c r="A262" s="39"/>
      <c r="B262" s="14" t="s">
        <v>239</v>
      </c>
      <c r="C262" s="15">
        <f>SUM(C263:C264)</f>
        <v>6000</v>
      </c>
    </row>
    <row r="263" spans="1:3" x14ac:dyDescent="0.2">
      <c r="A263" s="27"/>
      <c r="B263" s="69" t="s">
        <v>28</v>
      </c>
      <c r="C263" s="67">
        <v>3000</v>
      </c>
    </row>
    <row r="264" spans="1:3" x14ac:dyDescent="0.2">
      <c r="A264" s="27"/>
      <c r="B264" s="69" t="s">
        <v>16</v>
      </c>
      <c r="C264" s="67">
        <v>3000</v>
      </c>
    </row>
    <row r="265" spans="1:3" ht="15" x14ac:dyDescent="0.25">
      <c r="A265" s="83" t="s">
        <v>184</v>
      </c>
      <c r="B265" s="34"/>
      <c r="C265" s="22">
        <f>C266</f>
        <v>12000</v>
      </c>
    </row>
    <row r="266" spans="1:3" x14ac:dyDescent="0.2">
      <c r="A266" s="39"/>
      <c r="B266" s="14" t="s">
        <v>239</v>
      </c>
      <c r="C266" s="15">
        <f>SUM(C267:C268)</f>
        <v>12000</v>
      </c>
    </row>
    <row r="267" spans="1:3" x14ac:dyDescent="0.2">
      <c r="A267" s="27"/>
      <c r="B267" s="64" t="s">
        <v>265</v>
      </c>
      <c r="C267" s="67">
        <v>6000</v>
      </c>
    </row>
    <row r="268" spans="1:3" ht="36" x14ac:dyDescent="0.2">
      <c r="A268" s="27"/>
      <c r="B268" s="69" t="s">
        <v>264</v>
      </c>
      <c r="C268" s="67">
        <v>6000</v>
      </c>
    </row>
    <row r="269" spans="1:3" ht="15" x14ac:dyDescent="0.25">
      <c r="A269" s="83" t="s">
        <v>112</v>
      </c>
      <c r="B269" s="34"/>
      <c r="C269" s="22">
        <f>C270</f>
        <v>56000</v>
      </c>
    </row>
    <row r="270" spans="1:3" x14ac:dyDescent="0.2">
      <c r="A270" s="39"/>
      <c r="B270" s="14" t="s">
        <v>239</v>
      </c>
      <c r="C270" s="15">
        <f>C272+C271</f>
        <v>56000</v>
      </c>
    </row>
    <row r="271" spans="1:3" x14ac:dyDescent="0.2">
      <c r="A271" s="36"/>
      <c r="B271" s="69" t="s">
        <v>111</v>
      </c>
      <c r="C271" s="67">
        <v>30000</v>
      </c>
    </row>
    <row r="272" spans="1:3" x14ac:dyDescent="0.2">
      <c r="A272" s="27"/>
      <c r="B272" s="69" t="s">
        <v>16</v>
      </c>
      <c r="C272" s="67">
        <v>26000</v>
      </c>
    </row>
    <row r="273" spans="1:3" ht="15" x14ac:dyDescent="0.25">
      <c r="A273" s="83" t="s">
        <v>266</v>
      </c>
      <c r="B273" s="69"/>
      <c r="C273" s="22">
        <f>C274</f>
        <v>40000</v>
      </c>
    </row>
    <row r="274" spans="1:3" x14ac:dyDescent="0.2">
      <c r="A274" s="27"/>
      <c r="B274" s="14" t="s">
        <v>239</v>
      </c>
      <c r="C274" s="15">
        <f>C275+C276+C277+C278</f>
        <v>40000</v>
      </c>
    </row>
    <row r="275" spans="1:3" x14ac:dyDescent="0.2">
      <c r="A275" s="27"/>
      <c r="B275" s="69" t="s">
        <v>267</v>
      </c>
      <c r="C275" s="67">
        <v>5000</v>
      </c>
    </row>
    <row r="276" spans="1:3" x14ac:dyDescent="0.2">
      <c r="A276" s="27"/>
      <c r="B276" s="69" t="s">
        <v>268</v>
      </c>
      <c r="C276" s="67">
        <v>5000</v>
      </c>
    </row>
    <row r="277" spans="1:3" x14ac:dyDescent="0.2">
      <c r="A277" s="27"/>
      <c r="B277" s="69" t="s">
        <v>269</v>
      </c>
      <c r="C277" s="67">
        <v>10000</v>
      </c>
    </row>
    <row r="278" spans="1:3" ht="24" x14ac:dyDescent="0.2">
      <c r="A278" s="27"/>
      <c r="B278" s="69" t="s">
        <v>270</v>
      </c>
      <c r="C278" s="67">
        <v>20000</v>
      </c>
    </row>
    <row r="279" spans="1:3" ht="15" x14ac:dyDescent="0.25">
      <c r="A279" s="83" t="s">
        <v>249</v>
      </c>
      <c r="B279" s="34"/>
      <c r="C279" s="22">
        <f>C280</f>
        <v>11435552</v>
      </c>
    </row>
    <row r="280" spans="1:3" x14ac:dyDescent="0.2">
      <c r="A280" s="39"/>
      <c r="B280" s="14" t="s">
        <v>113</v>
      </c>
      <c r="C280" s="15">
        <f>C281+C282+C283+C284+C285</f>
        <v>11435552</v>
      </c>
    </row>
    <row r="281" spans="1:3" ht="18" customHeight="1" x14ac:dyDescent="0.2">
      <c r="A281" s="39"/>
      <c r="B281" s="64" t="s">
        <v>28</v>
      </c>
      <c r="C281" s="67">
        <v>2219453</v>
      </c>
    </row>
    <row r="282" spans="1:3" ht="18.75" customHeight="1" x14ac:dyDescent="0.2">
      <c r="A282" s="39"/>
      <c r="B282" s="64" t="s">
        <v>16</v>
      </c>
      <c r="C282" s="67">
        <v>2630168</v>
      </c>
    </row>
    <row r="283" spans="1:3" ht="18" customHeight="1" x14ac:dyDescent="0.2">
      <c r="A283" s="39"/>
      <c r="B283" s="64" t="s">
        <v>114</v>
      </c>
      <c r="C283" s="67">
        <v>1321126</v>
      </c>
    </row>
    <row r="284" spans="1:3" ht="16.5" customHeight="1" x14ac:dyDescent="0.2">
      <c r="A284" s="39"/>
      <c r="B284" s="64" t="s">
        <v>115</v>
      </c>
      <c r="C284" s="67">
        <v>3181237</v>
      </c>
    </row>
    <row r="285" spans="1:3" ht="19.5" customHeight="1" x14ac:dyDescent="0.2">
      <c r="A285" s="39"/>
      <c r="B285" s="64" t="s">
        <v>116</v>
      </c>
      <c r="C285" s="67">
        <v>2083568</v>
      </c>
    </row>
    <row r="286" spans="1:3" ht="15" x14ac:dyDescent="0.25">
      <c r="A286" s="83" t="s">
        <v>250</v>
      </c>
      <c r="B286" s="34"/>
      <c r="C286" s="22">
        <f>C287</f>
        <v>276922</v>
      </c>
    </row>
    <row r="287" spans="1:3" x14ac:dyDescent="0.2">
      <c r="A287" s="39"/>
      <c r="B287" s="14" t="s">
        <v>113</v>
      </c>
      <c r="C287" s="15">
        <f>C288+C289</f>
        <v>276922</v>
      </c>
    </row>
    <row r="288" spans="1:3" ht="48" x14ac:dyDescent="0.2">
      <c r="A288" s="39"/>
      <c r="B288" s="64" t="s">
        <v>271</v>
      </c>
      <c r="C288" s="67">
        <v>138461</v>
      </c>
    </row>
    <row r="289" spans="1:3" ht="48" x14ac:dyDescent="0.2">
      <c r="A289" s="39"/>
      <c r="B289" s="64" t="s">
        <v>272</v>
      </c>
      <c r="C289" s="67">
        <v>138461</v>
      </c>
    </row>
    <row r="290" spans="1:3" ht="15" x14ac:dyDescent="0.25">
      <c r="A290" s="83" t="s">
        <v>218</v>
      </c>
      <c r="B290" s="34"/>
      <c r="C290" s="22">
        <f>C291+C293</f>
        <v>10528</v>
      </c>
    </row>
    <row r="291" spans="1:3" ht="29.25" customHeight="1" x14ac:dyDescent="0.2">
      <c r="A291" s="39"/>
      <c r="B291" s="31" t="s">
        <v>117</v>
      </c>
      <c r="C291" s="21">
        <f>C292</f>
        <v>6016</v>
      </c>
    </row>
    <row r="292" spans="1:3" ht="18" customHeight="1" x14ac:dyDescent="0.2">
      <c r="A292" s="39"/>
      <c r="B292" s="89" t="s">
        <v>217</v>
      </c>
      <c r="C292" s="67">
        <v>6016</v>
      </c>
    </row>
    <row r="293" spans="1:3" ht="18" customHeight="1" x14ac:dyDescent="0.2">
      <c r="A293" s="39"/>
      <c r="B293" s="14" t="s">
        <v>21</v>
      </c>
      <c r="C293" s="21">
        <f>C294</f>
        <v>4512</v>
      </c>
    </row>
    <row r="294" spans="1:3" ht="27.75" customHeight="1" thickBot="1" x14ac:dyDescent="0.25">
      <c r="A294" s="139"/>
      <c r="B294" s="140" t="s">
        <v>216</v>
      </c>
      <c r="C294" s="141">
        <v>4512</v>
      </c>
    </row>
    <row r="295" spans="1:3" ht="15.75" thickTop="1" x14ac:dyDescent="0.25">
      <c r="A295" s="93" t="s">
        <v>219</v>
      </c>
      <c r="B295" s="26"/>
      <c r="C295" s="11">
        <f>C296</f>
        <v>5000</v>
      </c>
    </row>
    <row r="296" spans="1:3" ht="25.5" x14ac:dyDescent="0.2">
      <c r="A296" s="39"/>
      <c r="B296" s="43" t="s">
        <v>68</v>
      </c>
      <c r="C296" s="21">
        <f>C297+C298</f>
        <v>5000</v>
      </c>
    </row>
    <row r="297" spans="1:3" x14ac:dyDescent="0.2">
      <c r="A297" s="39"/>
      <c r="B297" s="69" t="s">
        <v>111</v>
      </c>
      <c r="C297" s="65">
        <v>2500</v>
      </c>
    </row>
    <row r="298" spans="1:3" x14ac:dyDescent="0.2">
      <c r="A298" s="27"/>
      <c r="B298" s="69" t="s">
        <v>16</v>
      </c>
      <c r="C298" s="65">
        <v>2500</v>
      </c>
    </row>
    <row r="299" spans="1:3" ht="19.5" customHeight="1" x14ac:dyDescent="0.2">
      <c r="A299" s="83" t="s">
        <v>220</v>
      </c>
      <c r="B299" s="34"/>
      <c r="C299" s="99">
        <f>C318+C300+C328</f>
        <v>401983107</v>
      </c>
    </row>
    <row r="300" spans="1:3" ht="19.5" customHeight="1" x14ac:dyDescent="0.2">
      <c r="A300" s="42"/>
      <c r="B300" s="14" t="s">
        <v>21</v>
      </c>
      <c r="C300" s="21">
        <f>C301+C302+C303+C304+C305+C306+C307+C308+C309+C310+C311+C312+C313+C314+C315+C316+C317</f>
        <v>188771469</v>
      </c>
    </row>
    <row r="301" spans="1:3" ht="25.5" customHeight="1" x14ac:dyDescent="0.2">
      <c r="A301" s="42"/>
      <c r="B301" s="69" t="s">
        <v>118</v>
      </c>
      <c r="C301" s="100">
        <v>2416807</v>
      </c>
    </row>
    <row r="302" spans="1:3" ht="19.5" customHeight="1" x14ac:dyDescent="0.2">
      <c r="A302" s="42"/>
      <c r="B302" s="69" t="s">
        <v>119</v>
      </c>
      <c r="C302" s="100">
        <v>3110144</v>
      </c>
    </row>
    <row r="303" spans="1:3" ht="27" customHeight="1" x14ac:dyDescent="0.2">
      <c r="A303" s="42"/>
      <c r="B303" s="69" t="s">
        <v>120</v>
      </c>
      <c r="C303" s="100">
        <v>4910149</v>
      </c>
    </row>
    <row r="304" spans="1:3" ht="24.75" customHeight="1" x14ac:dyDescent="0.2">
      <c r="A304" s="42"/>
      <c r="B304" s="69" t="s">
        <v>121</v>
      </c>
      <c r="C304" s="100">
        <v>14978999</v>
      </c>
    </row>
    <row r="305" spans="1:3" ht="15" customHeight="1" x14ac:dyDescent="0.2">
      <c r="A305" s="42"/>
      <c r="B305" s="69" t="s">
        <v>122</v>
      </c>
      <c r="C305" s="100">
        <v>7829615</v>
      </c>
    </row>
    <row r="306" spans="1:3" ht="15" customHeight="1" x14ac:dyDescent="0.2">
      <c r="A306" s="42"/>
      <c r="B306" s="69" t="s">
        <v>123</v>
      </c>
      <c r="C306" s="100">
        <v>2217460</v>
      </c>
    </row>
    <row r="307" spans="1:3" ht="19.5" customHeight="1" x14ac:dyDescent="0.2">
      <c r="A307" s="42"/>
      <c r="B307" s="69" t="s">
        <v>124</v>
      </c>
      <c r="C307" s="100">
        <v>303438</v>
      </c>
    </row>
    <row r="308" spans="1:3" ht="25.5" customHeight="1" x14ac:dyDescent="0.2">
      <c r="A308" s="42"/>
      <c r="B308" s="69" t="s">
        <v>125</v>
      </c>
      <c r="C308" s="100">
        <v>6767221</v>
      </c>
    </row>
    <row r="309" spans="1:3" ht="15.75" customHeight="1" x14ac:dyDescent="0.2">
      <c r="A309" s="42"/>
      <c r="B309" s="69" t="s">
        <v>126</v>
      </c>
      <c r="C309" s="100">
        <v>3332568</v>
      </c>
    </row>
    <row r="310" spans="1:3" ht="25.5" customHeight="1" x14ac:dyDescent="0.2">
      <c r="A310" s="42"/>
      <c r="B310" s="69" t="s">
        <v>127</v>
      </c>
      <c r="C310" s="100">
        <v>15475528</v>
      </c>
    </row>
    <row r="311" spans="1:3" ht="13.5" customHeight="1" x14ac:dyDescent="0.2">
      <c r="A311" s="42"/>
      <c r="B311" s="69" t="s">
        <v>128</v>
      </c>
      <c r="C311" s="100">
        <v>12040453</v>
      </c>
    </row>
    <row r="312" spans="1:3" ht="14.25" customHeight="1" x14ac:dyDescent="0.2">
      <c r="A312" s="42"/>
      <c r="B312" s="69" t="s">
        <v>129</v>
      </c>
      <c r="C312" s="100">
        <v>7047859</v>
      </c>
    </row>
    <row r="313" spans="1:3" ht="13.5" customHeight="1" x14ac:dyDescent="0.2">
      <c r="A313" s="42"/>
      <c r="B313" s="69" t="s">
        <v>130</v>
      </c>
      <c r="C313" s="100">
        <v>68459487</v>
      </c>
    </row>
    <row r="314" spans="1:3" ht="14.25" customHeight="1" x14ac:dyDescent="0.2">
      <c r="A314" s="42"/>
      <c r="B314" s="69" t="s">
        <v>131</v>
      </c>
      <c r="C314" s="100">
        <v>5858058</v>
      </c>
    </row>
    <row r="315" spans="1:3" ht="15.75" customHeight="1" x14ac:dyDescent="0.2">
      <c r="A315" s="42"/>
      <c r="B315" s="69" t="s">
        <v>132</v>
      </c>
      <c r="C315" s="100">
        <v>32078897</v>
      </c>
    </row>
    <row r="316" spans="1:3" ht="13.5" customHeight="1" x14ac:dyDescent="0.2">
      <c r="A316" s="42"/>
      <c r="B316" s="69" t="s">
        <v>133</v>
      </c>
      <c r="C316" s="100">
        <v>927262</v>
      </c>
    </row>
    <row r="317" spans="1:3" ht="13.5" customHeight="1" x14ac:dyDescent="0.2">
      <c r="A317" s="42"/>
      <c r="B317" s="69" t="s">
        <v>134</v>
      </c>
      <c r="C317" s="100">
        <v>1017524</v>
      </c>
    </row>
    <row r="318" spans="1:3" x14ac:dyDescent="0.2">
      <c r="A318" s="27"/>
      <c r="B318" s="23" t="s">
        <v>19</v>
      </c>
      <c r="C318" s="54">
        <f>SUM(C319:C327)</f>
        <v>37494399</v>
      </c>
    </row>
    <row r="319" spans="1:3" ht="24" x14ac:dyDescent="0.2">
      <c r="A319" s="27"/>
      <c r="B319" s="69" t="s">
        <v>135</v>
      </c>
      <c r="C319" s="100">
        <v>11898846</v>
      </c>
    </row>
    <row r="320" spans="1:3" x14ac:dyDescent="0.2">
      <c r="A320" s="27"/>
      <c r="B320" s="69" t="s">
        <v>136</v>
      </c>
      <c r="C320" s="100">
        <v>6372012</v>
      </c>
    </row>
    <row r="321" spans="1:3" ht="24" x14ac:dyDescent="0.2">
      <c r="A321" s="27"/>
      <c r="B321" s="69" t="s">
        <v>137</v>
      </c>
      <c r="C321" s="100">
        <v>2263098</v>
      </c>
    </row>
    <row r="322" spans="1:3" x14ac:dyDescent="0.2">
      <c r="A322" s="27"/>
      <c r="B322" s="69" t="s">
        <v>138</v>
      </c>
      <c r="C322" s="100">
        <v>868098</v>
      </c>
    </row>
    <row r="323" spans="1:3" ht="36" x14ac:dyDescent="0.2">
      <c r="A323" s="27"/>
      <c r="B323" s="69" t="s">
        <v>139</v>
      </c>
      <c r="C323" s="100">
        <v>1345643</v>
      </c>
    </row>
    <row r="324" spans="1:3" ht="28.5" customHeight="1" x14ac:dyDescent="0.2">
      <c r="A324" s="27"/>
      <c r="B324" s="69" t="s">
        <v>140</v>
      </c>
      <c r="C324" s="100">
        <v>7775924</v>
      </c>
    </row>
    <row r="325" spans="1:3" ht="24" x14ac:dyDescent="0.2">
      <c r="A325" s="27"/>
      <c r="B325" s="69" t="s">
        <v>141</v>
      </c>
      <c r="C325" s="100">
        <v>981044</v>
      </c>
    </row>
    <row r="326" spans="1:3" ht="24" x14ac:dyDescent="0.2">
      <c r="A326" s="27"/>
      <c r="B326" s="69" t="s">
        <v>346</v>
      </c>
      <c r="C326" s="100">
        <v>1202487</v>
      </c>
    </row>
    <row r="327" spans="1:3" ht="24" x14ac:dyDescent="0.2">
      <c r="A327" s="27"/>
      <c r="B327" s="69" t="s">
        <v>221</v>
      </c>
      <c r="C327" s="100">
        <v>4787247</v>
      </c>
    </row>
    <row r="328" spans="1:3" x14ac:dyDescent="0.2">
      <c r="A328" s="27"/>
      <c r="B328" s="23" t="s">
        <v>142</v>
      </c>
      <c r="C328" s="54">
        <f>SUM(C329:C334)</f>
        <v>175717239</v>
      </c>
    </row>
    <row r="329" spans="1:3" x14ac:dyDescent="0.2">
      <c r="A329" s="27"/>
      <c r="B329" s="69" t="s">
        <v>145</v>
      </c>
      <c r="C329" s="100">
        <v>91000000</v>
      </c>
    </row>
    <row r="330" spans="1:3" ht="24" x14ac:dyDescent="0.2">
      <c r="A330" s="27"/>
      <c r="B330" s="69" t="s">
        <v>146</v>
      </c>
      <c r="C330" s="100">
        <v>5500000</v>
      </c>
    </row>
    <row r="331" spans="1:3" ht="24" x14ac:dyDescent="0.2">
      <c r="A331" s="27"/>
      <c r="B331" s="69" t="s">
        <v>147</v>
      </c>
      <c r="C331" s="100">
        <v>48000000</v>
      </c>
    </row>
    <row r="332" spans="1:3" ht="27.75" customHeight="1" x14ac:dyDescent="0.2">
      <c r="A332" s="27"/>
      <c r="B332" s="69" t="s">
        <v>222</v>
      </c>
      <c r="C332" s="100">
        <v>6000000</v>
      </c>
    </row>
    <row r="333" spans="1:3" ht="26.25" customHeight="1" x14ac:dyDescent="0.2">
      <c r="A333" s="27"/>
      <c r="B333" s="69" t="s">
        <v>143</v>
      </c>
      <c r="C333" s="100">
        <v>12694957</v>
      </c>
    </row>
    <row r="334" spans="1:3" ht="29.25" customHeight="1" x14ac:dyDescent="0.2">
      <c r="A334" s="27"/>
      <c r="B334" s="69" t="s">
        <v>144</v>
      </c>
      <c r="C334" s="100">
        <v>12522282</v>
      </c>
    </row>
    <row r="335" spans="1:3" ht="15" x14ac:dyDescent="0.25">
      <c r="A335" s="83" t="s">
        <v>251</v>
      </c>
      <c r="B335" s="34"/>
      <c r="C335" s="22">
        <f>C336</f>
        <v>187000</v>
      </c>
    </row>
    <row r="336" spans="1:3" x14ac:dyDescent="0.2">
      <c r="A336" s="27"/>
      <c r="B336" s="14" t="s">
        <v>21</v>
      </c>
      <c r="C336" s="15">
        <f>C337+C338</f>
        <v>187000</v>
      </c>
    </row>
    <row r="337" spans="1:3" ht="24" x14ac:dyDescent="0.2">
      <c r="A337" s="27"/>
      <c r="B337" s="69" t="s">
        <v>287</v>
      </c>
      <c r="C337" s="67">
        <v>176000</v>
      </c>
    </row>
    <row r="338" spans="1:3" ht="24.75" thickBot="1" x14ac:dyDescent="0.25">
      <c r="A338" s="58"/>
      <c r="B338" s="137" t="s">
        <v>288</v>
      </c>
      <c r="C338" s="141">
        <v>11000</v>
      </c>
    </row>
    <row r="339" spans="1:3" ht="15.75" thickTop="1" x14ac:dyDescent="0.25">
      <c r="A339" s="93" t="s">
        <v>252</v>
      </c>
      <c r="B339" s="26"/>
      <c r="C339" s="11">
        <f>C340</f>
        <v>6804881</v>
      </c>
    </row>
    <row r="340" spans="1:3" x14ac:dyDescent="0.2">
      <c r="A340" s="39"/>
      <c r="B340" s="14" t="s">
        <v>148</v>
      </c>
      <c r="C340" s="15">
        <f>SUM(C341:C345)</f>
        <v>6804881</v>
      </c>
    </row>
    <row r="341" spans="1:3" ht="84" x14ac:dyDescent="0.2">
      <c r="A341" s="36"/>
      <c r="B341" s="64" t="s">
        <v>289</v>
      </c>
      <c r="C341" s="65">
        <v>217175</v>
      </c>
    </row>
    <row r="342" spans="1:3" ht="60" x14ac:dyDescent="0.2">
      <c r="A342" s="27"/>
      <c r="B342" s="64" t="s">
        <v>340</v>
      </c>
      <c r="C342" s="65">
        <v>50142</v>
      </c>
    </row>
    <row r="343" spans="1:3" ht="27.75" customHeight="1" x14ac:dyDescent="0.2">
      <c r="A343" s="36"/>
      <c r="B343" s="64" t="s">
        <v>290</v>
      </c>
      <c r="C343" s="65">
        <v>2824064</v>
      </c>
    </row>
    <row r="344" spans="1:3" ht="27.75" customHeight="1" x14ac:dyDescent="0.2">
      <c r="A344" s="36"/>
      <c r="B344" s="64" t="s">
        <v>291</v>
      </c>
      <c r="C344" s="65">
        <v>1213500</v>
      </c>
    </row>
    <row r="345" spans="1:3" ht="39" customHeight="1" x14ac:dyDescent="0.2">
      <c r="A345" s="36"/>
      <c r="B345" s="64" t="s">
        <v>292</v>
      </c>
      <c r="C345" s="65">
        <v>2500000</v>
      </c>
    </row>
    <row r="346" spans="1:3" ht="15" x14ac:dyDescent="0.2">
      <c r="A346" s="83" t="s">
        <v>253</v>
      </c>
      <c r="B346" s="34"/>
      <c r="C346" s="47">
        <f>C347</f>
        <v>92616</v>
      </c>
    </row>
    <row r="347" spans="1:3" x14ac:dyDescent="0.2">
      <c r="A347" s="39"/>
      <c r="B347" s="14" t="s">
        <v>149</v>
      </c>
      <c r="C347" s="21">
        <f>C348+C349+C350+C351</f>
        <v>92616</v>
      </c>
    </row>
    <row r="348" spans="1:3" ht="24" x14ac:dyDescent="0.2">
      <c r="A348" s="36"/>
      <c r="B348" s="64" t="s">
        <v>341</v>
      </c>
      <c r="C348" s="65">
        <v>30000</v>
      </c>
    </row>
    <row r="349" spans="1:3" ht="24" x14ac:dyDescent="0.2">
      <c r="A349" s="36"/>
      <c r="B349" s="64" t="s">
        <v>343</v>
      </c>
      <c r="C349" s="65">
        <v>20126</v>
      </c>
    </row>
    <row r="350" spans="1:3" x14ac:dyDescent="0.2">
      <c r="A350" s="36"/>
      <c r="B350" s="64" t="s">
        <v>342</v>
      </c>
      <c r="C350" s="65">
        <v>4800</v>
      </c>
    </row>
    <row r="351" spans="1:3" ht="36" customHeight="1" x14ac:dyDescent="0.2">
      <c r="A351" s="36"/>
      <c r="B351" s="64" t="s">
        <v>344</v>
      </c>
      <c r="C351" s="65">
        <v>37690</v>
      </c>
    </row>
    <row r="352" spans="1:3" ht="15" x14ac:dyDescent="0.25">
      <c r="A352" s="83" t="s">
        <v>254</v>
      </c>
      <c r="B352" s="34"/>
      <c r="C352" s="22">
        <f>C353</f>
        <v>614000</v>
      </c>
    </row>
    <row r="353" spans="1:3" x14ac:dyDescent="0.2">
      <c r="A353" s="39"/>
      <c r="B353" s="14" t="s">
        <v>64</v>
      </c>
      <c r="C353" s="15">
        <f>C356+C355+C354</f>
        <v>614000</v>
      </c>
    </row>
    <row r="354" spans="1:3" x14ac:dyDescent="0.2">
      <c r="A354" s="27"/>
      <c r="B354" s="69" t="s">
        <v>150</v>
      </c>
      <c r="C354" s="67">
        <v>310000</v>
      </c>
    </row>
    <row r="355" spans="1:3" x14ac:dyDescent="0.2">
      <c r="A355" s="27"/>
      <c r="B355" s="69" t="s">
        <v>151</v>
      </c>
      <c r="C355" s="67">
        <v>300000</v>
      </c>
    </row>
    <row r="356" spans="1:3" x14ac:dyDescent="0.2">
      <c r="A356" s="27"/>
      <c r="B356" s="69" t="s">
        <v>28</v>
      </c>
      <c r="C356" s="67">
        <v>4000</v>
      </c>
    </row>
    <row r="357" spans="1:3" ht="15" x14ac:dyDescent="0.25">
      <c r="A357" s="83" t="s">
        <v>255</v>
      </c>
      <c r="B357" s="34"/>
      <c r="C357" s="22">
        <f>C358</f>
        <v>12000</v>
      </c>
    </row>
    <row r="358" spans="1:3" x14ac:dyDescent="0.2">
      <c r="A358" s="39"/>
      <c r="B358" s="14" t="s">
        <v>152</v>
      </c>
      <c r="C358" s="15">
        <f>C359</f>
        <v>12000</v>
      </c>
    </row>
    <row r="359" spans="1:3" ht="24" x14ac:dyDescent="0.2">
      <c r="A359" s="27"/>
      <c r="B359" s="69" t="s">
        <v>223</v>
      </c>
      <c r="C359" s="67">
        <v>12000</v>
      </c>
    </row>
    <row r="360" spans="1:3" ht="31.5" customHeight="1" x14ac:dyDescent="0.2">
      <c r="A360" s="114" t="s">
        <v>153</v>
      </c>
      <c r="B360" s="115"/>
      <c r="C360" s="40">
        <f>C361</f>
        <v>86160</v>
      </c>
    </row>
    <row r="361" spans="1:3" x14ac:dyDescent="0.2">
      <c r="A361" s="39"/>
      <c r="B361" s="14" t="s">
        <v>154</v>
      </c>
      <c r="C361" s="21">
        <f>C362+C363+C364+C365+C366+C367+C368+C369+C370+C371</f>
        <v>86160</v>
      </c>
    </row>
    <row r="362" spans="1:3" ht="24" x14ac:dyDescent="0.2">
      <c r="A362" s="39"/>
      <c r="B362" s="64" t="s">
        <v>224</v>
      </c>
      <c r="C362" s="65">
        <v>2000</v>
      </c>
    </row>
    <row r="363" spans="1:3" ht="24" x14ac:dyDescent="0.2">
      <c r="A363" s="39"/>
      <c r="B363" s="64" t="s">
        <v>155</v>
      </c>
      <c r="C363" s="65">
        <v>5750</v>
      </c>
    </row>
    <row r="364" spans="1:3" ht="24" x14ac:dyDescent="0.2">
      <c r="A364" s="39"/>
      <c r="B364" s="64" t="s">
        <v>225</v>
      </c>
      <c r="C364" s="65">
        <v>10575</v>
      </c>
    </row>
    <row r="365" spans="1:3" ht="24" x14ac:dyDescent="0.2">
      <c r="A365" s="39"/>
      <c r="B365" s="64" t="s">
        <v>156</v>
      </c>
      <c r="C365" s="65">
        <v>2000</v>
      </c>
    </row>
    <row r="366" spans="1:3" ht="24" x14ac:dyDescent="0.2">
      <c r="A366" s="39"/>
      <c r="B366" s="64" t="s">
        <v>226</v>
      </c>
      <c r="C366" s="65">
        <v>9485</v>
      </c>
    </row>
    <row r="367" spans="1:3" ht="24" x14ac:dyDescent="0.2">
      <c r="A367" s="39"/>
      <c r="B367" s="64" t="s">
        <v>227</v>
      </c>
      <c r="C367" s="65">
        <v>1750</v>
      </c>
    </row>
    <row r="368" spans="1:3" ht="36" x14ac:dyDescent="0.2">
      <c r="A368" s="39"/>
      <c r="B368" s="64" t="s">
        <v>157</v>
      </c>
      <c r="C368" s="65">
        <v>5000</v>
      </c>
    </row>
    <row r="369" spans="1:3" ht="24" x14ac:dyDescent="0.2">
      <c r="A369" s="39"/>
      <c r="B369" s="64" t="s">
        <v>158</v>
      </c>
      <c r="C369" s="65">
        <v>5000</v>
      </c>
    </row>
    <row r="370" spans="1:3" ht="24" x14ac:dyDescent="0.2">
      <c r="A370" s="39"/>
      <c r="B370" s="64" t="s">
        <v>228</v>
      </c>
      <c r="C370" s="65">
        <v>42600</v>
      </c>
    </row>
    <row r="371" spans="1:3" ht="36" x14ac:dyDescent="0.2">
      <c r="A371" s="39"/>
      <c r="B371" s="64" t="s">
        <v>229</v>
      </c>
      <c r="C371" s="65">
        <v>2000</v>
      </c>
    </row>
    <row r="372" spans="1:3" ht="15" x14ac:dyDescent="0.25">
      <c r="A372" s="83" t="s">
        <v>159</v>
      </c>
      <c r="B372" s="34"/>
      <c r="C372" s="22">
        <f>C373</f>
        <v>63000</v>
      </c>
    </row>
    <row r="373" spans="1:3" x14ac:dyDescent="0.2">
      <c r="A373" s="39"/>
      <c r="B373" s="31" t="s">
        <v>160</v>
      </c>
      <c r="C373" s="15">
        <f>C374+C375</f>
        <v>63000</v>
      </c>
    </row>
    <row r="374" spans="1:3" x14ac:dyDescent="0.2">
      <c r="A374" s="36"/>
      <c r="B374" s="64" t="s">
        <v>28</v>
      </c>
      <c r="C374" s="67">
        <v>28000</v>
      </c>
    </row>
    <row r="375" spans="1:3" x14ac:dyDescent="0.2">
      <c r="A375" s="36"/>
      <c r="B375" s="64" t="s">
        <v>16</v>
      </c>
      <c r="C375" s="67">
        <v>35000</v>
      </c>
    </row>
    <row r="376" spans="1:3" ht="15" x14ac:dyDescent="0.25">
      <c r="A376" s="83" t="s">
        <v>161</v>
      </c>
      <c r="B376" s="34"/>
      <c r="C376" s="22">
        <f>C377</f>
        <v>7000</v>
      </c>
    </row>
    <row r="377" spans="1:3" x14ac:dyDescent="0.2">
      <c r="A377" s="55"/>
      <c r="B377" s="56" t="s">
        <v>162</v>
      </c>
      <c r="C377" s="49">
        <f>C379+C378</f>
        <v>7000</v>
      </c>
    </row>
    <row r="378" spans="1:3" x14ac:dyDescent="0.2">
      <c r="A378" s="46"/>
      <c r="B378" s="87" t="s">
        <v>163</v>
      </c>
      <c r="C378" s="88">
        <v>5000</v>
      </c>
    </row>
    <row r="379" spans="1:3" ht="18.75" customHeight="1" x14ac:dyDescent="0.2">
      <c r="A379" s="24"/>
      <c r="B379" s="72" t="s">
        <v>28</v>
      </c>
      <c r="C379" s="101">
        <v>2000</v>
      </c>
    </row>
    <row r="380" spans="1:3" ht="18.75" customHeight="1" x14ac:dyDescent="0.25">
      <c r="A380" s="96" t="s">
        <v>164</v>
      </c>
      <c r="B380" s="97"/>
      <c r="C380" s="98">
        <f>C381+C384</f>
        <v>2775292</v>
      </c>
    </row>
    <row r="381" spans="1:3" x14ac:dyDescent="0.2">
      <c r="A381" s="13"/>
      <c r="B381" s="14" t="s">
        <v>165</v>
      </c>
      <c r="C381" s="15">
        <f>SUM(C382:C383)</f>
        <v>2761797</v>
      </c>
    </row>
    <row r="382" spans="1:3" x14ac:dyDescent="0.2">
      <c r="A382" s="27"/>
      <c r="B382" s="69" t="s">
        <v>166</v>
      </c>
      <c r="C382" s="67">
        <v>2758047</v>
      </c>
    </row>
    <row r="383" spans="1:3" ht="24" x14ac:dyDescent="0.2">
      <c r="A383" s="27"/>
      <c r="B383" s="69" t="s">
        <v>207</v>
      </c>
      <c r="C383" s="67">
        <v>3750</v>
      </c>
    </row>
    <row r="384" spans="1:3" x14ac:dyDescent="0.2">
      <c r="A384" s="39"/>
      <c r="B384" s="23" t="s">
        <v>21</v>
      </c>
      <c r="C384" s="15">
        <f>SUM(C385)</f>
        <v>13495</v>
      </c>
    </row>
    <row r="385" spans="1:3" x14ac:dyDescent="0.2">
      <c r="A385" s="27"/>
      <c r="B385" s="64" t="s">
        <v>167</v>
      </c>
      <c r="C385" s="67">
        <v>13495</v>
      </c>
    </row>
    <row r="386" spans="1:3" ht="15" x14ac:dyDescent="0.25">
      <c r="A386" s="83" t="s">
        <v>168</v>
      </c>
      <c r="B386" s="34"/>
      <c r="C386" s="22">
        <f>C387</f>
        <v>15000</v>
      </c>
    </row>
    <row r="387" spans="1:3" x14ac:dyDescent="0.2">
      <c r="A387" s="13"/>
      <c r="B387" s="14" t="s">
        <v>21</v>
      </c>
      <c r="C387" s="15">
        <f>SUM(C388:C389)</f>
        <v>15000</v>
      </c>
    </row>
    <row r="388" spans="1:3" x14ac:dyDescent="0.2">
      <c r="A388" s="27"/>
      <c r="B388" s="69" t="s">
        <v>293</v>
      </c>
      <c r="C388" s="67">
        <v>7500</v>
      </c>
    </row>
    <row r="389" spans="1:3" x14ac:dyDescent="0.2">
      <c r="A389" s="27"/>
      <c r="B389" s="69" t="s">
        <v>294</v>
      </c>
      <c r="C389" s="67">
        <v>7500</v>
      </c>
    </row>
    <row r="390" spans="1:3" ht="15" x14ac:dyDescent="0.25">
      <c r="A390" s="93" t="s">
        <v>169</v>
      </c>
      <c r="B390" s="26"/>
      <c r="C390" s="11">
        <f>C391</f>
        <v>4841</v>
      </c>
    </row>
    <row r="391" spans="1:3" x14ac:dyDescent="0.2">
      <c r="A391" s="13"/>
      <c r="B391" s="14" t="s">
        <v>27</v>
      </c>
      <c r="C391" s="15">
        <f>SUM(C392+C393)</f>
        <v>4841</v>
      </c>
    </row>
    <row r="392" spans="1:3" ht="37.5" customHeight="1" x14ac:dyDescent="0.2">
      <c r="A392" s="27"/>
      <c r="B392" s="69" t="s">
        <v>295</v>
      </c>
      <c r="C392" s="67">
        <v>3341</v>
      </c>
    </row>
    <row r="393" spans="1:3" ht="17.25" customHeight="1" x14ac:dyDescent="0.2">
      <c r="A393" s="28"/>
      <c r="B393" s="74" t="s">
        <v>305</v>
      </c>
      <c r="C393" s="78">
        <v>1500</v>
      </c>
    </row>
    <row r="394" spans="1:3" ht="27.75" customHeight="1" x14ac:dyDescent="0.25">
      <c r="A394" s="93" t="s">
        <v>296</v>
      </c>
      <c r="B394" s="26"/>
      <c r="C394" s="11">
        <f>C395</f>
        <v>1000</v>
      </c>
    </row>
    <row r="395" spans="1:3" ht="24.75" customHeight="1" x14ac:dyDescent="0.2">
      <c r="A395" s="13"/>
      <c r="B395" s="14" t="s">
        <v>11</v>
      </c>
      <c r="C395" s="15">
        <f>SUM(C396+C397)</f>
        <v>1000</v>
      </c>
    </row>
    <row r="396" spans="1:3" ht="24" x14ac:dyDescent="0.2">
      <c r="A396" s="27"/>
      <c r="B396" s="69" t="s">
        <v>297</v>
      </c>
      <c r="C396" s="67">
        <v>500</v>
      </c>
    </row>
    <row r="397" spans="1:3" ht="24" x14ac:dyDescent="0.2">
      <c r="A397" s="28"/>
      <c r="B397" s="74" t="s">
        <v>298</v>
      </c>
      <c r="C397" s="78">
        <v>500</v>
      </c>
    </row>
    <row r="398" spans="1:3" ht="15" x14ac:dyDescent="0.25">
      <c r="A398" s="124" t="s">
        <v>208</v>
      </c>
      <c r="B398" s="125"/>
      <c r="C398" s="11">
        <f>C399</f>
        <v>1876000</v>
      </c>
    </row>
    <row r="399" spans="1:3" x14ac:dyDescent="0.2">
      <c r="A399" s="13"/>
      <c r="B399" s="14" t="s">
        <v>170</v>
      </c>
      <c r="C399" s="15">
        <f>SUM(C400+C401+C402)</f>
        <v>1876000</v>
      </c>
    </row>
    <row r="400" spans="1:3" ht="26.25" customHeight="1" x14ac:dyDescent="0.2">
      <c r="A400" s="57"/>
      <c r="B400" s="69" t="s">
        <v>299</v>
      </c>
      <c r="C400" s="67">
        <v>126000</v>
      </c>
    </row>
    <row r="401" spans="1:3" ht="24" x14ac:dyDescent="0.2">
      <c r="A401" s="57"/>
      <c r="B401" s="69" t="s">
        <v>300</v>
      </c>
      <c r="C401" s="67">
        <v>1500000</v>
      </c>
    </row>
    <row r="402" spans="1:3" ht="27.75" customHeight="1" x14ac:dyDescent="0.2">
      <c r="A402" s="27"/>
      <c r="B402" s="69" t="s">
        <v>301</v>
      </c>
      <c r="C402" s="67">
        <v>250000</v>
      </c>
    </row>
    <row r="403" spans="1:3" ht="24.75" customHeight="1" x14ac:dyDescent="0.25">
      <c r="A403" s="124" t="s">
        <v>209</v>
      </c>
      <c r="B403" s="125"/>
      <c r="C403" s="11">
        <f>C404+C406</f>
        <v>250000</v>
      </c>
    </row>
    <row r="404" spans="1:3" x14ac:dyDescent="0.2">
      <c r="A404" s="57"/>
      <c r="B404" s="14" t="s">
        <v>21</v>
      </c>
      <c r="C404" s="15">
        <f>SUM(C405)</f>
        <v>100000</v>
      </c>
    </row>
    <row r="405" spans="1:3" ht="24" x14ac:dyDescent="0.2">
      <c r="A405" s="28"/>
      <c r="B405" s="74" t="s">
        <v>171</v>
      </c>
      <c r="C405" s="78">
        <v>100000</v>
      </c>
    </row>
    <row r="406" spans="1:3" x14ac:dyDescent="0.2">
      <c r="A406" s="28"/>
      <c r="B406" s="14" t="s">
        <v>303</v>
      </c>
      <c r="C406" s="15">
        <f>SUM(C407+C408)</f>
        <v>150000</v>
      </c>
    </row>
    <row r="407" spans="1:3" x14ac:dyDescent="0.2">
      <c r="A407" s="28"/>
      <c r="B407" s="74" t="s">
        <v>302</v>
      </c>
      <c r="C407" s="78">
        <v>50000</v>
      </c>
    </row>
    <row r="408" spans="1:3" x14ac:dyDescent="0.2">
      <c r="A408" s="28"/>
      <c r="B408" s="74" t="s">
        <v>304</v>
      </c>
      <c r="C408" s="78">
        <v>100000</v>
      </c>
    </row>
    <row r="409" spans="1:3" ht="15" x14ac:dyDescent="0.25">
      <c r="A409" s="124" t="s">
        <v>210</v>
      </c>
      <c r="B409" s="125"/>
      <c r="C409" s="11">
        <f>C410</f>
        <v>60000</v>
      </c>
    </row>
    <row r="410" spans="1:3" x14ac:dyDescent="0.2">
      <c r="A410" s="57"/>
      <c r="B410" s="14" t="s">
        <v>21</v>
      </c>
      <c r="C410" s="15">
        <f>SUM(C411+C412)</f>
        <v>60000</v>
      </c>
    </row>
    <row r="411" spans="1:3" ht="36" x14ac:dyDescent="0.2">
      <c r="A411" s="57"/>
      <c r="B411" s="69" t="s">
        <v>273</v>
      </c>
      <c r="C411" s="67">
        <v>40000</v>
      </c>
    </row>
    <row r="412" spans="1:3" ht="24.75" thickBot="1" x14ac:dyDescent="0.25">
      <c r="A412" s="58"/>
      <c r="B412" s="108" t="s">
        <v>274</v>
      </c>
      <c r="C412" s="59">
        <v>20000</v>
      </c>
    </row>
    <row r="413" spans="1:3" ht="15" thickTop="1" x14ac:dyDescent="0.2">
      <c r="A413" s="60"/>
      <c r="B413" s="109"/>
      <c r="C413" s="61"/>
    </row>
  </sheetData>
  <mergeCells count="24">
    <mergeCell ref="A398:B398"/>
    <mergeCell ref="A403:B403"/>
    <mergeCell ref="A409:B409"/>
    <mergeCell ref="A129:B129"/>
    <mergeCell ref="A1:C1"/>
    <mergeCell ref="A2:C2"/>
    <mergeCell ref="A3:C3"/>
    <mergeCell ref="A4:C4"/>
    <mergeCell ref="A7:B7"/>
    <mergeCell ref="A22:C22"/>
    <mergeCell ref="A39:B39"/>
    <mergeCell ref="A56:B56"/>
    <mergeCell ref="A64:C64"/>
    <mergeCell ref="A73:B73"/>
    <mergeCell ref="A114:B114"/>
    <mergeCell ref="A211:B211"/>
    <mergeCell ref="A224:B224"/>
    <mergeCell ref="A360:B360"/>
    <mergeCell ref="A142:B142"/>
    <mergeCell ref="A145:B145"/>
    <mergeCell ref="A150:B150"/>
    <mergeCell ref="A156:B156"/>
    <mergeCell ref="A169:B169"/>
    <mergeCell ref="A197:B197"/>
  </mergeCells>
  <printOptions horizontalCentered="1"/>
  <pageMargins left="0.59055118110236227" right="0.59055118110236227" top="0.43307086614173229" bottom="0.31496062992125984" header="0.19685039370078741" footer="0.19685039370078741"/>
  <pageSetup scale="74" fitToHeight="0" orientation="portrait" r:id="rId1"/>
  <rowBreaks count="7" manualBreakCount="7">
    <brk id="50" max="2" man="1"/>
    <brk id="94" max="2" man="1"/>
    <brk id="127" max="2" man="1"/>
    <brk id="203" max="2" man="1"/>
    <brk id="294" max="2" man="1"/>
    <brk id="338" max="2" man="1"/>
    <brk id="375" max="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ANEXO 27 DERECHOS HUMANOS 2023.</vt:lpstr>
      <vt:lpstr>'ANEXO 27 DERECHOS HUMANOS 2023.'!Área_de_impresión</vt:lpstr>
      <vt:lpstr>'ANEXO 27 DERECHOS HUMANOS 2023.'!Títulos_a_imprimir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Jonathan Coyoc</cp:lastModifiedBy>
  <cp:lastPrinted>2022-11-05T02:58:41Z</cp:lastPrinted>
  <dcterms:created xsi:type="dcterms:W3CDTF">2021-11-21T18:56:18Z</dcterms:created>
  <dcterms:modified xsi:type="dcterms:W3CDTF">2022-11-17T04:30:34Z</dcterms:modified>
</cp:coreProperties>
</file>