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nisse Rosas\Documents\Documentos Dnis\PRESUPUESTO_ANTEPROYECTOS\APE_2022\6. ANEXOS\"/>
    </mc:Choice>
  </mc:AlternateContent>
  <bookViews>
    <workbookView xWindow="0" yWindow="0" windowWidth="13785" windowHeight="10665"/>
  </bookViews>
  <sheets>
    <sheet name="ANEXO 27 DERECHOS HUMANOS 2022." sheetId="1" r:id="rId1"/>
  </sheets>
  <definedNames>
    <definedName name="_xlnm.Print_Area" localSheetId="0">'ANEXO 27 DERECHOS HUMANOS 2022.'!$A$1:$C$380</definedName>
    <definedName name="_xlnm.Print_Titles" localSheetId="0">'ANEXO 27 DERECHOS HUMANOS 2022.'!$1:$6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7" i="1" l="1"/>
  <c r="C14" i="1" l="1"/>
  <c r="C308" i="1" l="1"/>
  <c r="C280" i="1"/>
  <c r="C227" i="1"/>
  <c r="C226" i="1" s="1"/>
  <c r="C223" i="1"/>
  <c r="C222" i="1" s="1"/>
  <c r="C220" i="1"/>
  <c r="C219" i="1" s="1"/>
  <c r="C216" i="1"/>
  <c r="C215" i="1" s="1"/>
  <c r="C213" i="1"/>
  <c r="C212" i="1" s="1"/>
  <c r="C178" i="1"/>
  <c r="C169" i="1"/>
  <c r="C168" i="1" s="1"/>
  <c r="C146" i="1"/>
  <c r="C145" i="1" s="1"/>
  <c r="C378" i="1"/>
  <c r="C377" i="1" s="1"/>
  <c r="C375" i="1"/>
  <c r="C374" i="1" s="1"/>
  <c r="C370" i="1"/>
  <c r="C369" i="1" s="1"/>
  <c r="C367" i="1"/>
  <c r="C366" i="1"/>
  <c r="C363" i="1"/>
  <c r="C362" i="1" s="1"/>
  <c r="C360" i="1"/>
  <c r="C357" i="1"/>
  <c r="C353" i="1"/>
  <c r="C352" i="1" s="1"/>
  <c r="C349" i="1"/>
  <c r="C348" i="1" s="1"/>
  <c r="C343" i="1"/>
  <c r="C342" i="1" s="1"/>
  <c r="C340" i="1"/>
  <c r="C339" i="1" s="1"/>
  <c r="C335" i="1"/>
  <c r="C334" i="1" s="1"/>
  <c r="C325" i="1"/>
  <c r="C324" i="1" s="1"/>
  <c r="C320" i="1"/>
  <c r="C319" i="1" s="1"/>
  <c r="C316" i="1"/>
  <c r="C315" i="1" s="1"/>
  <c r="C299" i="1"/>
  <c r="C276" i="1"/>
  <c r="C275" i="1" s="1"/>
  <c r="C273" i="1"/>
  <c r="C272" i="1" s="1"/>
  <c r="C271" i="1"/>
  <c r="C270" i="1"/>
  <c r="C262" i="1"/>
  <c r="C261" i="1" s="1"/>
  <c r="C258" i="1"/>
  <c r="C257" i="1" s="1"/>
  <c r="C250" i="1"/>
  <c r="C249" i="1" s="1"/>
  <c r="C246" i="1"/>
  <c r="C245" i="1" s="1"/>
  <c r="C243" i="1"/>
  <c r="C242" i="1" s="1"/>
  <c r="C238" i="1"/>
  <c r="C237" i="1" s="1"/>
  <c r="C235" i="1"/>
  <c r="C234" i="1" s="1"/>
  <c r="C231" i="1"/>
  <c r="C230" i="1" s="1"/>
  <c r="C209" i="1"/>
  <c r="C208" i="1" s="1"/>
  <c r="C200" i="1"/>
  <c r="C199" i="1"/>
  <c r="C195" i="1"/>
  <c r="C194" i="1" s="1"/>
  <c r="C192" i="1"/>
  <c r="C191" i="1" s="1"/>
  <c r="C189" i="1"/>
  <c r="C188" i="1" s="1"/>
  <c r="C186" i="1"/>
  <c r="C185" i="1" s="1"/>
  <c r="C181" i="1"/>
  <c r="C180" i="1" s="1"/>
  <c r="C165" i="1"/>
  <c r="C162" i="1"/>
  <c r="C157" i="1"/>
  <c r="C156" i="1" s="1"/>
  <c r="C143" i="1"/>
  <c r="C142" i="1" s="1"/>
  <c r="C137" i="1"/>
  <c r="C136" i="1" s="1"/>
  <c r="C134" i="1"/>
  <c r="C133" i="1" s="1"/>
  <c r="C130" i="1"/>
  <c r="C129" i="1" s="1"/>
  <c r="C126" i="1"/>
  <c r="C125" i="1" s="1"/>
  <c r="C122" i="1"/>
  <c r="C121" i="1" s="1"/>
  <c r="C118" i="1"/>
  <c r="C114" i="1"/>
  <c r="C113" i="1" s="1"/>
  <c r="C111" i="1"/>
  <c r="C110" i="1" s="1"/>
  <c r="C104" i="1"/>
  <c r="C87" i="1"/>
  <c r="C83" i="1"/>
  <c r="C74" i="1"/>
  <c r="C70" i="1"/>
  <c r="C69" i="1" s="1"/>
  <c r="C65" i="1"/>
  <c r="C64" i="1" s="1"/>
  <c r="C61" i="1"/>
  <c r="C60" i="1" s="1"/>
  <c r="C57" i="1"/>
  <c r="C54" i="1"/>
  <c r="C46" i="1"/>
  <c r="C43" i="1"/>
  <c r="C42" i="1" s="1"/>
  <c r="C38" i="1"/>
  <c r="C37" i="1" s="1"/>
  <c r="C33" i="1"/>
  <c r="C32" i="1" s="1"/>
  <c r="C29" i="1"/>
  <c r="C28" i="1" s="1"/>
  <c r="C25" i="1"/>
  <c r="C24" i="1" s="1"/>
  <c r="C10" i="1"/>
  <c r="C9" i="1" l="1"/>
  <c r="C53" i="1"/>
  <c r="C269" i="1"/>
  <c r="C268" i="1" s="1"/>
  <c r="C211" i="1" s="1"/>
  <c r="C161" i="1"/>
  <c r="C279" i="1"/>
  <c r="C198" i="1"/>
  <c r="C103" i="1"/>
  <c r="C356" i="1"/>
  <c r="C73" i="1"/>
  <c r="C117" i="1"/>
  <c r="C8" i="1" l="1"/>
  <c r="C7" i="1" s="1"/>
</calcChain>
</file>

<file path=xl/sharedStrings.xml><?xml version="1.0" encoding="utf-8"?>
<sst xmlns="http://schemas.openxmlformats.org/spreadsheetml/2006/main" count="380" uniqueCount="294">
  <si>
    <t>ANEXO 27</t>
  </si>
  <si>
    <t>PRESUPUESTO DE EGRESOS PARA EL AÑO 2022</t>
  </si>
  <si>
    <t xml:space="preserve"> EROGACIONES PARA LA PROTECCIÓN DE LOS DERECHOS HUMANOS</t>
  </si>
  <si>
    <t>(PESOS)</t>
  </si>
  <si>
    <t>RAMO Y UNIDAD</t>
  </si>
  <si>
    <t>PROGRAMA PRESUPUESTARIO</t>
  </si>
  <si>
    <t>MONTO</t>
  </si>
  <si>
    <t>Total de Presupuesto para la Protección de los Derechos Humanos</t>
  </si>
  <si>
    <t xml:space="preserve">02 Secretaría de Gobierno </t>
  </si>
  <si>
    <t xml:space="preserve">Gobernabilidad Democrática </t>
  </si>
  <si>
    <t>Capacitación especializada a los servidores públicos de las instituciones normativas para incorporar la perspectiva de género en el ciclo de la gestión pública</t>
  </si>
  <si>
    <t>Dar seguimiento a las recomendaciones por la CEDH o CNDH y de las quejas recibidas en materia de Derechos Humanos</t>
  </si>
  <si>
    <t>Difusión en materia de Derechos Humanos</t>
  </si>
  <si>
    <t>Programa de Protección de la Seguridad Ciudadana y Vial</t>
  </si>
  <si>
    <t>Órganos Administrativos Desconcentrados</t>
  </si>
  <si>
    <t>40 Archivo General del Estado de Campeche</t>
  </si>
  <si>
    <t>Gobernabilidad Democrática</t>
  </si>
  <si>
    <t>Campaña "Día Naranja" el 25 de cada mes. Actuar para generar conciencia y prevenir la violencia en contra de mujeres y niñas.</t>
  </si>
  <si>
    <t>Colocación de barras de apoyo en escaleras principales para personas con discapacidad.</t>
  </si>
  <si>
    <t>41 Comisión Local de Búsqueda de Personas del Estado de Campeche</t>
  </si>
  <si>
    <t>Recepción de solicitudes de búsqueda y localización de personas</t>
  </si>
  <si>
    <t>Colaboración en la búsqueda y localización de personas desaparecidas</t>
  </si>
  <si>
    <t xml:space="preserve">42 Consejo Estatal de Población de Campeche </t>
  </si>
  <si>
    <t>Platica sobre el tema de derechos humanos a jovenes de centros educativos</t>
  </si>
  <si>
    <t>Actividades de educación en población para fortalecer la cultura demográfica</t>
  </si>
  <si>
    <t>Actividades para la difusión de los Derechos de Niñas, Niños y Adolescentes</t>
  </si>
  <si>
    <t>43 Instituto Estatal del Transporte del Estado de Campeche</t>
  </si>
  <si>
    <t>Acciones para la igualdad entre mujeres y hombres</t>
  </si>
  <si>
    <t>Verificación física, mecánica y documental a los autobuses del transporte público</t>
  </si>
  <si>
    <t>Inspeccionar y vigilar periódicamente los autobuses del transporte público</t>
  </si>
  <si>
    <t>44 Secretaría Ejecutiva del Sistema Estatal de Protección Integral de Niñas, Niños y Adolescentes</t>
  </si>
  <si>
    <t>Programa Estatal de Protección Integral de los Derechos de Niñas, Niños y Adolescentes</t>
  </si>
  <si>
    <t>Conversatorio: "Miradas creativas para una interacción sana" Derecho a la inclusión de Niñas, Niños y Adolescentes con Discapacidad.</t>
  </si>
  <si>
    <t>45 Consejo Estatal de Seguridad Pública en el Estado de Campeche</t>
  </si>
  <si>
    <t>Sensibilizar a la población estudiantil de los diversos centros escolares, en temas de prevención a través de diversas acciones con el fin que identifiquen situaciones de riesgo y que puedan generar una respuesta preventiva en todo el territorio Estatal</t>
  </si>
  <si>
    <t>Implementación en temas de prevención para personas con capacidades especiales</t>
  </si>
  <si>
    <t>Sensibilizar a la población en general en espacios abiertos, en temas de prevención a través de diversas acciones con el fin que identifiquen situaciones de riesgo y que puedan generar una respuesta preventiva en todo el terrritorio Estatal</t>
  </si>
  <si>
    <t xml:space="preserve"> Sensibilizar con acciones específicas en temas de prevención a menores de 0 a 5 años</t>
  </si>
  <si>
    <t>03 Secretaría de Administración y Finanzas</t>
  </si>
  <si>
    <t>Programa de Inclusión y Cohesión Social</t>
  </si>
  <si>
    <t>Promoción, protección y difusión de los derechos humanos de las personas con discapacidad</t>
  </si>
  <si>
    <t>Actividades y acciones encomendadas a mejoras en el servicio para personas con capacidades diferentes</t>
  </si>
  <si>
    <t>Control del Ejercicio del Gasto Público y Rendición de Cuentas</t>
  </si>
  <si>
    <t>Vigilar que en la captura de Anteproyecto se identifiquen las acciones específicas en temas de Derechos Humanos, así como la elaboración del Anexo "Erogaciones para la Protección de los Derechos Humanos."</t>
  </si>
  <si>
    <t>26 Servicio de Administración Fiscal</t>
  </si>
  <si>
    <t>Recaudación Hacendaria</t>
  </si>
  <si>
    <t>Se crearan materiales informativos para concientizar al personal sobre temas de igualdad entre mujeres y hombres.</t>
  </si>
  <si>
    <t>Se dará mantenimiento a las áreas de acceso a la oficinas para las personas con discapacidad</t>
  </si>
  <si>
    <t>04 Secretaría de Modernización Administrativa e Innovación Gubernamental</t>
  </si>
  <si>
    <t>Planeación Estratégica e Innovación Gubernamental</t>
  </si>
  <si>
    <t>Actividades en beneficio de las personas con discapacidad</t>
  </si>
  <si>
    <t>19 Comisión de Mejora Regulatoria del Estado de Campeche</t>
  </si>
  <si>
    <t xml:space="preserve">05 Secretaría de Educación </t>
  </si>
  <si>
    <t>Programa de Educación Media Superior y Superior</t>
  </si>
  <si>
    <t>Coordinar la gestión educativa de Organismos Descentralizados de Educación Media Superior, Formación para el Trabajo y Superior</t>
  </si>
  <si>
    <t>Impulsar la Educación Media Superior, Formación para el Trabajo  y Superior</t>
  </si>
  <si>
    <t>Coordinar la gestión presupuestal de ODES de Educación Media Superior,Formación para el Trabajo y Superior</t>
  </si>
  <si>
    <t>Coordinar estudios de bachillerato en la modalidad abierta</t>
  </si>
  <si>
    <t>Impulsar la Educación Media Superior y Superior mediante la celebración de Convenios</t>
  </si>
  <si>
    <t>Coordinar estudios de bachillerato general y tecnológico en planteles estatales</t>
  </si>
  <si>
    <t>Coordinar estudios de Telebachillerato Comunitario</t>
  </si>
  <si>
    <t>Vigilar mediante el trámite de registro de título electrónico, el ejercicio profesional en el Estado</t>
  </si>
  <si>
    <t>Fondo de Aportaciones para la Nómina Educativa y Gasto Operativo (FONE)</t>
  </si>
  <si>
    <t>Atención de la matrícula de Educación Básica en centros de trabajo federalizados en la Entidad Federativa</t>
  </si>
  <si>
    <t>Programa de Educación Básica y Normal</t>
  </si>
  <si>
    <t>Coordinar la implementación de acciones de investigación y desarrollo de la educación básica en el Estado</t>
  </si>
  <si>
    <t>Desarrollar acciones destinadas al conocimiento y aprecio de nuestra cultura y patrimonio</t>
  </si>
  <si>
    <t>Promover acciones para la mejora del logro educativo en Escuelas de Educación Básica</t>
  </si>
  <si>
    <t>Realizar acciones para la implementación de herramientas tecnologías en aulas, de planteles de Educación Básica</t>
  </si>
  <si>
    <t>Proporcionar servicios de educación inicial y orientación a padres para población vulnerable de la Entidad</t>
  </si>
  <si>
    <t>Proporcionar Servicios de educación Secundarias Estatales a través de personal docente y de apoyo</t>
  </si>
  <si>
    <t>Brindar  capacitación y asesoría técnico-pedagógica  a docentes de Educación Básica</t>
  </si>
  <si>
    <t>Administrar con eficacia y transparencia los recursos para la Educación Básica y Normal</t>
  </si>
  <si>
    <t>Fortalecer la integración del personal jubilado de Educación Básica</t>
  </si>
  <si>
    <t>Realizar acciones de gestión en beneficio del desarrollo educativo en Escuelas de Educación Básica y Normal</t>
  </si>
  <si>
    <t>Atender solicitudes de acceso a la información pública</t>
  </si>
  <si>
    <t>Proporcionar servicios de Transporte escolar</t>
  </si>
  <si>
    <t>Atender la matrícula para la formación de Docentes y Directivos de las Escuelas Normales</t>
  </si>
  <si>
    <t>Coordinar la gestión para la formación de Docentes y Directivos de las Escuelas Normales</t>
  </si>
  <si>
    <t>Beneficiar a los estudiantes de las Escuelas Normales mediante apoyos educativos</t>
  </si>
  <si>
    <t>06 Secretaría de Salud</t>
  </si>
  <si>
    <t>Servicio de Salud, Prevención y Atención Médica</t>
  </si>
  <si>
    <t>Atención médica y medicamento en localidades rurales a mujeres embarazadas sin seguridad social</t>
  </si>
  <si>
    <t>Atención médica y medicamento en localidades rurales a personas con discapacidad</t>
  </si>
  <si>
    <t>Atención médica integral proporcionada a los adolescentes infractores</t>
  </si>
  <si>
    <t>Atención médica y medicamento en localidades rurales a los adolescentes y niños menores de 5 años sin seguridad social</t>
  </si>
  <si>
    <t>08 Comisión de Arbitraje Médico del Estado de Campeche</t>
  </si>
  <si>
    <t>Programa de Servicio de Salud, Prevención y Atención Médica</t>
  </si>
  <si>
    <t>Plática al personal de la Comisión de Arbitraje Médico    para    la    sensibilización    de    los servidores  públicos  y  población  en  general para disuadir la discriminación en grupos de situación de vulnerabilidad</t>
  </si>
  <si>
    <t>07 Secretaría de Desarrollo Territorial, Urbano y Obras Públicas</t>
  </si>
  <si>
    <t>Programa de Infraestructura Urbana, Agua Potable y Alcantarillado</t>
  </si>
  <si>
    <t xml:space="preserve">08 Secretaría de Desarrollo Económico </t>
  </si>
  <si>
    <t>Programa de Vinculación Laboral, Desarrollo sostenible de las MIPYMES y Fortalecimiento de la Capacidad Productiva de las Empresas del Estado</t>
  </si>
  <si>
    <t>11 Instituto Campechano del Emprendedor</t>
  </si>
  <si>
    <t>13 Instituto para el Desarrollo de la Micro, Pequeña y Mediana Empresa</t>
  </si>
  <si>
    <t>09 Secretaría de Desarrollo Agropecuario</t>
  </si>
  <si>
    <t>Programa Rescate del Campo y Visión del Mar</t>
  </si>
  <si>
    <t>Acciones de sensibilización dirigido al personal, para disuadir la discriminación a personas con discapacidad</t>
  </si>
  <si>
    <t>10 Secretaría de Bienestar</t>
  </si>
  <si>
    <t>Apoyos económicos a mujeres para actividades productivas</t>
  </si>
  <si>
    <t>Microcréditos otorgados a Personas con Discapacidad</t>
  </si>
  <si>
    <t>Recursos entregados para apoyos a las actividades que fomenten el desarrollo de las mujeres indígenas</t>
  </si>
  <si>
    <t>19 Junta Estatal de Asistencia Privada</t>
  </si>
  <si>
    <t>Capacitación a las Instituciones de Asistencia Privada con la finalidad de garantizar el respeto de los Derechos Humanos</t>
  </si>
  <si>
    <t>11 Secretaría de Inclusión</t>
  </si>
  <si>
    <t>Realizar los trámites para el funcionamiento de la Secretaría ó Entidad</t>
  </si>
  <si>
    <t>Gestionar proyectos para el desarrollo de Infraestructura adecuada para las personas con discapacidad</t>
  </si>
  <si>
    <t>Realizar acciones para la plena inclusión social de las personas con discapacidad en todos los ámbitos de la sociedad</t>
  </si>
  <si>
    <t>Fomentar acciones de coordinación con organismos sociales, públicos y privados para la atención de personas en situación de calle</t>
  </si>
  <si>
    <t>Desarrollar estrategias para el combate de prácticas discriminatorias hacia personas en reinserción social</t>
  </si>
  <si>
    <t>Impulsar acciones para la cultura del respeto a los derechos de la comunidad LGBTTTI+</t>
  </si>
  <si>
    <t>Impulsar iniciativas para la conservación y respeto de los derechos de la población indígena, los pueblos originarios y las comunidades afromexicanas</t>
  </si>
  <si>
    <t>Impartir talleres para el rescate de saberes y formas de vida que conforman las identidades indígenas</t>
  </si>
  <si>
    <t xml:space="preserve"> Generar instrumentos normativos que fomenten y garanticen el respeto a los derechos humanos de grupos en situación de vulnerabilidad</t>
  </si>
  <si>
    <t>12 Secretaría de Medio Ambiente, Biodiversidad, Cambio Climático y Energía</t>
  </si>
  <si>
    <t>Programa de Protección, Conservación y Vigilancia de la Biodiversidad e Impulso Forestal como Medida de Mitigación del Cambio Climático</t>
  </si>
  <si>
    <t>Atención a las denuncias ciudadanas por acciones u omisiones</t>
  </si>
  <si>
    <t>13 Secretaría de Turismo</t>
  </si>
  <si>
    <t xml:space="preserve">Promoción Turística </t>
  </si>
  <si>
    <t>Implementar acciones para hombres y mujeres de formación y cultura Turística para fomentar la competitividad</t>
  </si>
  <si>
    <t>Cultura turística para Niñas, Niños y Adolescentes</t>
  </si>
  <si>
    <t>Programa de Atención e integración a la Sociedad de las Personas con Discapacidad</t>
  </si>
  <si>
    <t>Recorridos turísticos</t>
  </si>
  <si>
    <t>Pláticas de sensibilización</t>
  </si>
  <si>
    <t>14 Secretaría de Protección y Seguridad Ciudadana</t>
  </si>
  <si>
    <t xml:space="preserve">Prevención del delito y combate a la delincuencia </t>
  </si>
  <si>
    <t>Garantizar la prevención, el mantenimiento y restablecimiento del orden, así como la seguridad pública en el Estado</t>
  </si>
  <si>
    <t>Generar contacto, cercanía y permanencia en los tres entornos enlazados (familia, escuela y comunidad) como estrategia de prevención y combate a la delincuencia</t>
  </si>
  <si>
    <t>Participación de la Mujer en la Fuerza Policial</t>
  </si>
  <si>
    <t>Atender las solicitudes y peticiones de la ciudadanía en general, Dependencias y acuerdos emanados de la Conferencia Nacional de Secretarios de Seguridad</t>
  </si>
  <si>
    <t>Atender, dirigir y supervisar los asuntos jurídicos y fungir como órgano de consulta, asesoría, apoyo y asistencia jurídica en las materias de su competencia, para todas las unidades administrativas de la Secretaría</t>
  </si>
  <si>
    <t>Atender las visitas y dar seguimiento a las quejas presentadas ante la Comisión Nacional de Derechos Humanos o la Comisión de Derechos Humanos del Estado de Campeche, y participar en los procedimientos que ante ellas se instauren</t>
  </si>
  <si>
    <t>Supervisar y dar seguimiento a las medidas cautelares y condiciones impuestas a los imputados y realizar evaluaciones de riesgo</t>
  </si>
  <si>
    <t>Fondo de Aportaciones para la Seguridad Pública (FASP)</t>
  </si>
  <si>
    <t>Profesionalizar a los elementos de las Instituciones de Seguridad Pública</t>
  </si>
  <si>
    <t>15 Secretaría de Protección Civil</t>
  </si>
  <si>
    <t>Prevención de Desastres Naturales y Protección Civil</t>
  </si>
  <si>
    <t>Capacitación a personas con discapacidad en temas de protección civil</t>
  </si>
  <si>
    <t xml:space="preserve"> Capacitación especial en autoprotección a mujeres en temas de protección civil</t>
  </si>
  <si>
    <t>Capacitación en temas de protección civil a niñas, niños y adolescentes</t>
  </si>
  <si>
    <t>16 Consejería Jurídica</t>
  </si>
  <si>
    <t>Apoyo, Asesoría Técnica y Jurídica a la C. Gobernadora del Estado y a las Dependencias de la Administración Pública Estata</t>
  </si>
  <si>
    <t xml:space="preserve">17 Secretaría de la Contraloría </t>
  </si>
  <si>
    <t>Vigilancia y Fiscalización de los Recursos Públicos Ejercidos, y Evaluación de la Gestión Pública</t>
  </si>
  <si>
    <t>Programar y realizar acciones de promoción y protección de los derechos humanos</t>
  </si>
  <si>
    <t>18 Fiscalía General del Estado de Campeche</t>
  </si>
  <si>
    <t>Procuración de Justicia</t>
  </si>
  <si>
    <t>Promover el respeto a los derechos humanos y de atención a víctimas y ofendidos con perspectiva de igualdad de género</t>
  </si>
  <si>
    <t xml:space="preserve">22  Poder Judicial </t>
  </si>
  <si>
    <t>Impartir Justicia</t>
  </si>
  <si>
    <t>Impartición de cursos, conferencias y talleres para el personal del Poder Judicial en materia de Igualdad de Género</t>
  </si>
  <si>
    <t>mpartición de cursos, conferencias y talleres para el personal del Poder Judicial en materia de Derechos Humanos.</t>
  </si>
  <si>
    <t>23 Órganos Autónomos</t>
  </si>
  <si>
    <t>02 Comisión de Derechos Humanos del Estado de  Campeche</t>
  </si>
  <si>
    <t>Protección de los Derechos Humanos del Estado de Campeche</t>
  </si>
  <si>
    <t>Estudios de posgrado de derechos humanos</t>
  </si>
  <si>
    <t>Capacitación y difusión de los derechos humanos</t>
  </si>
  <si>
    <t>Ejercicio de las actividades generales de la CODHECAM</t>
  </si>
  <si>
    <t>Atención de peticiones ciudadanas por presuntas violaciones a derechos humanos</t>
  </si>
  <si>
    <t>Acciones relacionadas con la igualdad entre mujeres y hombres</t>
  </si>
  <si>
    <t>Acciones relacionadas con los derechos de las niñas, niños y adolescentes</t>
  </si>
  <si>
    <t>Acciones relacionadas con los derechos de las personas con discapacidad</t>
  </si>
  <si>
    <t>06 Fiscalía Especializada en Combate a la Corrupción del Estado de Campeche</t>
  </si>
  <si>
    <t>Programa Combate a la Corrupción</t>
  </si>
  <si>
    <t>Desarrollo de la capacitación y profesionalización de los servidores públicos de las unidades administrativas que conforman la Fiscalía Especializada en Combate a la Corrupción del Estado de Campeche,con respecto al tema de los Derechos Humanos</t>
  </si>
  <si>
    <t>24 Organismos Públicos Descentralizados</t>
  </si>
  <si>
    <t xml:space="preserve">01 Colegio  de Estudios Científicos y Tecnológicos del Estado de Campeche </t>
  </si>
  <si>
    <t>02 Instituto de Capacitación para el Trabajo del Estado de Campeche</t>
  </si>
  <si>
    <t>03 Colegio de Bachilleres del Estado de Campeche</t>
  </si>
  <si>
    <t xml:space="preserve">04 Universidad Tecnológica de Campeche </t>
  </si>
  <si>
    <t xml:space="preserve">05 Colegio de Educación Profesional Técnica del Estado de Campeche </t>
  </si>
  <si>
    <t>Realizar actividades que involucren a personas con discapacidad, fomentando la cultura de la inclusión en la comunidad estudiantil</t>
  </si>
  <si>
    <t>Realizar campañas de promoción de la oferta educativa del colegio con un enfoque de género con el propósito de incrementar la matrícula femenina en los planteles</t>
  </si>
  <si>
    <t>06 Instituto Estatal de la Educación para los Adultos del Estado de Campeche</t>
  </si>
  <si>
    <t xml:space="preserve">Educación para adultos </t>
  </si>
  <si>
    <t>07 Instituto Tecnológico Superior de Calkiní en el Estado de Campeche</t>
  </si>
  <si>
    <t>Certificación o recertificación de los diversos Sistemas de Gestión establecidos por la Institución</t>
  </si>
  <si>
    <t xml:space="preserve">08 Instituto Tecnológico Superior de Escárcega </t>
  </si>
  <si>
    <t xml:space="preserve">Actividades en beneficio de las personas con discapacidad </t>
  </si>
  <si>
    <t xml:space="preserve">09 Instituto Tecnológico de Champotón </t>
  </si>
  <si>
    <t>Implementación de mecanismos que permitan el acceso, permanencia y conclusión de los Estudiantes de Educación Superior</t>
  </si>
  <si>
    <t xml:space="preserve">11 Instituto Tecnológico Superior de Hopelchén </t>
  </si>
  <si>
    <t>Fortalecimiento de la planta Docente y Administrativa</t>
  </si>
  <si>
    <t>Participar en eventos que promueven el desarrollo de diversas habilidades que permitan coadyuvar a la formación integral del alumno</t>
  </si>
  <si>
    <t>Realización de actividades que vinculen a la Institución con el sector público, privado y social</t>
  </si>
  <si>
    <t>12 Universidad Tecnológica de Calakmul</t>
  </si>
  <si>
    <t>13 Universidad Autónoma de Campeche</t>
  </si>
  <si>
    <t>Programa de Educación Media Superior, Superior y de Posgrado</t>
  </si>
  <si>
    <t>Realización de cursos de verano para niños y niñas</t>
  </si>
  <si>
    <t>Acciones para la promoción de hábitos de vida saludable</t>
  </si>
  <si>
    <t>Atención de violencia de género, discriminación y grupos vulnerables</t>
  </si>
  <si>
    <t xml:space="preserve">15 Instituto Campechano </t>
  </si>
  <si>
    <t>Acciones sobre derechos humanos para la comunidad del Instituto</t>
  </si>
  <si>
    <t>18 Instituto de la infraestructura Física Educativa del Estado  de Campeche</t>
  </si>
  <si>
    <t>Programa de Rehabilitación, Construcción y Equipamiento de la Infraestructura Física Educativa</t>
  </si>
  <si>
    <t>20 Instituto Estatal para el Fomento de las Actividades Artesanales en Campeche</t>
  </si>
  <si>
    <t>Elaborar, gestionar y coordinar programas, proyectos y acciones para la inclusión de la personas con discapacidad</t>
  </si>
  <si>
    <t>Gestión de entrega de apoyos económicos y en especie</t>
  </si>
  <si>
    <t>Realizar campañas de cirugías extramuros permanentes para personas carentes de seguridad social</t>
  </si>
  <si>
    <t>Servicios de preconsulta y servicios especializados de atención médica en comunicación humana, rehabilitación, reumatología, oftalmología, neurología y nutrición</t>
  </si>
  <si>
    <t>Sesiones de terapia física, ocupacional, de lenguaje y estimulación múltiple temprana</t>
  </si>
  <si>
    <t>Sesiones de terapia acuática, natación rehabilitatoria y clases de natación</t>
  </si>
  <si>
    <t>Visitas a jardines de niños en edad preescolar</t>
  </si>
  <si>
    <t>Acciones realizadas  para la concientización sobre los derechos de las personas con discapacidad (COEDIS)</t>
  </si>
  <si>
    <t>Actividades artísticas y culturales</t>
  </si>
  <si>
    <t>Supervisión y asesoramiento en Centros Asistenciales, Comunitarios, Educativos y de localidades rurales</t>
  </si>
  <si>
    <t>Otorgar capacitación laboral y Acciones formativas</t>
  </si>
  <si>
    <t>Curso-Taller de atención y formación para adolescentes embarazadas y mujeres adultas  de primer embarazo</t>
  </si>
  <si>
    <t>Otorgar apoyos asistenciales</t>
  </si>
  <si>
    <t>Actividades para el buen funcionamiento de los programas  del DIF realizadas</t>
  </si>
  <si>
    <t>Proporcionar asesorías jurídicas</t>
  </si>
  <si>
    <t>Brindar servicios de albergue para la atención integral al adulto mayor</t>
  </si>
  <si>
    <t>Brindar servicios de Estancia de Día al adulto mayor</t>
  </si>
  <si>
    <t>Atender los diversos servicios de atención al adulto mayor solicitados</t>
  </si>
  <si>
    <t>Brindar asistencia en el Centro Asistencial "María Palmira Lavalle" a niñas, niños y adolescentes carentes de cuidado parental</t>
  </si>
  <si>
    <t>Atención a reportes de vulneración de derechos de niñas, niños y adolescentes</t>
  </si>
  <si>
    <t>Brindar asesorías jurídicas a beneficio de niñas, niños y adolescentes y representaciones ante autoridades</t>
  </si>
  <si>
    <t>Supervisión de Centros Asistenciales públicos y privados</t>
  </si>
  <si>
    <t>Atención de solicitudes de trabajo social (estudios socioeconómicos y reportes sociales) enviadas por las autoridades judiciales y ministeriales en beneficio de niñas, niños y adolescentes</t>
  </si>
  <si>
    <t>Aplicación de instrumentos psicométricos para la valoración psicológica de niñas, niños y adolescentes</t>
  </si>
  <si>
    <t>Realizar con niñas, niños y adolescentes actividades culturales, deportivas, recreativas y ferias de salud que apoyen los objetivos preventivos y de difusión</t>
  </si>
  <si>
    <t>Realizar visitistemas Municipales DIF para brindar asesorías y seguimiento a las acciones que realizan</t>
  </si>
  <si>
    <t>FAM Asistencia Social</t>
  </si>
  <si>
    <t>Entregar apoyos asistenciales a población vulnerable</t>
  </si>
  <si>
    <t>Ejecutar el Proyecto Anual de Salud y Bienestar Comunitario (PASBIC)</t>
  </si>
  <si>
    <t>Entregar apoyos alimentarios a través del Programa Desayunos Escolares</t>
  </si>
  <si>
    <t>Entregar apoyos alimentarios a través del Programa de Asistencia Social Alimentaria en los Primeros 1000 Días de Vidas</t>
  </si>
  <si>
    <t xml:space="preserve"> Entregar apoyos alimentarios a través del Programa de Asistencia Social Alimentaria a Personas de Atención Prioritaria</t>
  </si>
  <si>
    <t>Entregar apoyos alimentarios a  través del Programa de Asistencia Social Alimentaria a Personas en Situación de Emergencia y Desastre</t>
  </si>
  <si>
    <t>22 Instituto del Deporte del Estado de Campeche</t>
  </si>
  <si>
    <t>Fomento al deporte paralímpico y/o adaptado</t>
  </si>
  <si>
    <t>Realización de acciones en materia de igualdad de género</t>
  </si>
  <si>
    <t xml:space="preserve">23 Instituto de la Mujer del Estado de Campeche </t>
  </si>
  <si>
    <t>Políticas para la igualdad sustantiva entre mujeres y hombres</t>
  </si>
  <si>
    <t>Acciones para la institucionalización de la perspectiva de género en las instancias de gobierno estatal y municipal y organismos autónomos en el marco de la política para la igualdad sustantiva entre mujeres y hombres</t>
  </si>
  <si>
    <t>Acciones para la  institucionalización de la perspectiva de género  en las instancias de gobierno estatal y municipal y organismos autónomos. en el marco de la política de prevención, atención, sanción y erradicación  de la violencia contra las mujeres</t>
  </si>
  <si>
    <t>Orientación jurídica, psicológica y social en primer contacto</t>
  </si>
  <si>
    <t>24 Instituto de la Juventud del Estado de Campeche</t>
  </si>
  <si>
    <t xml:space="preserve">Programa de Impulso a la Juventud </t>
  </si>
  <si>
    <t>Realizar diferentes actividades por el festejo del Día Internacional de la Juventud</t>
  </si>
  <si>
    <t>Realizar el Premio Estatal de la Juventud</t>
  </si>
  <si>
    <t>Constituir una red de jóvenes con iniciativa de mejorar su entorno social, a través de sus aptitudes y liderazgo, mismos que conformaran las brigadas denominados Táankelem Báalam</t>
  </si>
  <si>
    <t>Hablemos de Emociones</t>
  </si>
  <si>
    <t>Actividades para la concientización de la violencia en el noviazgo y de equidad de género</t>
  </si>
  <si>
    <t>Realizar eventos formativos, recreativos, culturales y de emprendimiento, generando muestras de talento, creatividad y de trabajo</t>
  </si>
  <si>
    <t>Actividades que fomenten el desarrollo sostenible de la juventud a través de los Centros Territorio Joven</t>
  </si>
  <si>
    <t>25 Hospital "Dr. Manuel Campos"</t>
  </si>
  <si>
    <t>Atención medica de consulta externa de segundo nivel</t>
  </si>
  <si>
    <t>Consultas prenatales de segundo nivel</t>
  </si>
  <si>
    <t>26 Hospital Psiquiátrico de Campeche</t>
  </si>
  <si>
    <t>Programa de salud mental</t>
  </si>
  <si>
    <t>Promover pláticas en materia de salud mental y derechos humanos</t>
  </si>
  <si>
    <t>29 Sistema de atención a Niños, Niñas y Adolescentes Farmacodependientes del Estado de Campeche "Vida Nueva"</t>
  </si>
  <si>
    <t>Programa de Salud Mental, Prevención y Atención a las Adicciones</t>
  </si>
  <si>
    <t>Sesiones de perspectivas de género brindadas a personas en tratamiento por consumo de sustancias psicoactivas</t>
  </si>
  <si>
    <t>Sesiones de grupo con perspectiva de género en modalidad no residencial “Luz de Vida” para el tratamiento de las adicciones</t>
  </si>
  <si>
    <t>Realizar acciones de prevención de adicciones en población que labora y asiste a instituciones gubernamentales y no gubernamentales en atención a la Discapacidad en el Estado de Campeche</t>
  </si>
  <si>
    <t>Realizar acciones de cultura preventiva con estilos de vida saludable en población estudiantil en nivel educativo primaria,  secundaria y bachillerato</t>
  </si>
  <si>
    <t xml:space="preserve">30 Comisión de Agua Potable y Alcantarillado del Estado de Campeche </t>
  </si>
  <si>
    <t>Programa de Gestión Administrativa y Operación de Sistemas de Agua Potable</t>
  </si>
  <si>
    <t>31 Promotora para la Conservación y Desarrollo Sustentable del Estado de Campeche</t>
  </si>
  <si>
    <t xml:space="preserve">Programa de Protección, Conservación y Vigilancia de la Biodiversidad </t>
  </si>
  <si>
    <t>Pláticas, cursos o talleres en materia de Igualdad de Género</t>
  </si>
  <si>
    <t>32 Comisión Estatal de Desarrollo de Suelo y Vivienda</t>
  </si>
  <si>
    <t>Desarrollo integral de Suelo y Vivienda</t>
  </si>
  <si>
    <t>Promoción de ampliación y mejoramiento de vivienda.</t>
  </si>
  <si>
    <t>Proyectos de adecuación de viviendas para personas con discapacidad</t>
  </si>
  <si>
    <t xml:space="preserve">33 Instituto de Desarrollo y Formación Social </t>
  </si>
  <si>
    <t>Programa para el Fortalecimiento la Organización y el Desarrollo Social</t>
  </si>
  <si>
    <t>35 Instituto de Información Estadística, Geográfica y Catastral del Estado de Campeche</t>
  </si>
  <si>
    <t>41  En cumplimiento al Artículo Séptimo Transitorio de la Ley Orgánica de la Administración Pública del Estado de Campeche</t>
  </si>
  <si>
    <t xml:space="preserve"> Programa Rescate del Campo y Visión del Mar</t>
  </si>
  <si>
    <t>Con la pesca la mujer prospera</t>
  </si>
  <si>
    <t>Seguro de vida al sector pesquero</t>
  </si>
  <si>
    <t>Apoyo a grupos vulnerables del sector pesquero</t>
  </si>
  <si>
    <t>Adecuación de los espacios culturales para facilitar el acceso a las personas con discapacidad</t>
  </si>
  <si>
    <t>Organizar, supervisar y evaluar la operación del Sistema Penitenciario</t>
  </si>
  <si>
    <t>Proporcionar alimentación a las personas privadas de su libertad en los Centros de Reinserción Social del Estado, y las condiciones mínimas de seguridad al interior de los Centros</t>
  </si>
  <si>
    <t>Garantizar el respeto a los derechos humanos de todas las personas que se encuentren sujetas al régimen de custodia y vigilancia en los Centros Penitenciarios</t>
  </si>
  <si>
    <t>Brindar apoyos de gestión a liberados,  externados y a sus familiares en coordinación con entidades de la Administración Pública y/o sociedad civil</t>
  </si>
  <si>
    <t>Elaborar y aplicar programas personalizados para la reinserción de los adolescentes recluidos en el Centro de Internamiento para Adolescentes</t>
  </si>
  <si>
    <t>Elaborar y aplicar los programas personalizados para la reinserción de los adolescentes con medidas de externamiento</t>
  </si>
  <si>
    <t>Proporcionar alimentación a los adolescentes del Centro de Internamiento para Adolescentes, y las condiciones mínimas de seguridad al interior del Centro</t>
  </si>
  <si>
    <t>Gestionar cursos para los adolescentes del Centro de Internamiento para Adolescentes</t>
  </si>
  <si>
    <t>Sensibilizar a la población de la geografía estatal en temas de prevención del delito con un enfoque de equidad de género mediante pláticas, talleres, conferencias, presentación de teatro guiñol y participación en ferias informativas</t>
  </si>
  <si>
    <t>Formación a las figuras operativas sobre los servicios de educación que brinda el Instituto, orientado a los educandos con capacidades diferentes.</t>
  </si>
  <si>
    <t>Eventos de formación a las figuras operativas sobre la igualdad entre mujeres y hombres como pilares de la educación</t>
  </si>
  <si>
    <t>Secretarías, Dependencias y Entidades</t>
  </si>
  <si>
    <t>Conversatorio: "Niñas, Niños y Adolescentes expresándose libremente" Derecho a la libre expresión y a la igualdad sustantiva.</t>
  </si>
  <si>
    <t>12 Promotora de Productos y Servicios de Campeche</t>
  </si>
  <si>
    <t>10 Universidad Tecnológica de Candelaria</t>
  </si>
  <si>
    <t>21 Sistema para el Desarrollo Integral de la Familia del Estado de Campeche</t>
  </si>
  <si>
    <t>42  En cumplimiento al Artículo Quinto Transitorio de la Ley Orgánica de la Administración Pública del Estado de Campeche</t>
  </si>
  <si>
    <t>43  En cumplimiento al Artículo Sexto Transitorio de la Ley Orgánica de la Administración Pública del Estado de Campeche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</si>
</sst>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2" x14ac:knownFonts="1">
    <font>
      <sz val="11"/>
      <color theme="1"/>
      <name val="Calibri"/>
      <family val="2"/>
      <scheme val="minor"/>
    </font>
    <font>
      <b/>
      <sz val="13"/>
      <name val="Arial"/>
      <family val="2"/>
    </font>
    <font>
      <sz val="11"/>
      <name val="Arial"/>
      <family val="2"/>
    </font>
    <font>
      <b/>
      <sz val="11"/>
      <name val="Arial"/>
      <family val="2"/>
    </font>
    <font>
      <b/>
      <sz val="12"/>
      <color theme="0"/>
      <name val="Arial"/>
      <family val="2"/>
    </font>
    <font>
      <b/>
      <sz val="10"/>
      <name val="Arial"/>
      <family val="2"/>
    </font>
    <font>
      <b/>
      <sz val="12"/>
      <name val="Arial"/>
      <family val="2"/>
    </font>
    <font>
      <sz val="10"/>
      <name val="Arial"/>
      <family val="2"/>
    </font>
    <font>
      <b/>
      <i/>
      <sz val="11"/>
      <name val="Arial"/>
      <family val="2"/>
    </font>
    <font>
      <sz val="9"/>
      <name val="Arial"/>
      <family val="2"/>
    </font>
    <font>
      <b/>
      <i/>
      <sz val="12"/>
      <name val="Arial"/>
      <family val="2"/>
    </font>
    <font>
      <sz val="12"/>
      <name val="Arial"/>
      <family val="2"/>
    </font>
  </fonts>
  <fills count="4">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s>
  <borders count="37">
    <border>
      <left/>
      <right/>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double">
        <color indexed="64"/>
      </right>
      <top/>
      <bottom style="thin">
        <color theme="0" tint="-0.499984740745262"/>
      </bottom>
      <diagonal/>
    </border>
    <border>
      <left style="double">
        <color indexed="64"/>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double">
        <color indexed="64"/>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double">
        <color indexed="64"/>
      </right>
      <top style="thin">
        <color theme="0" tint="-0.499984740745262"/>
      </top>
      <bottom style="thin">
        <color theme="0" tint="-0.499984740745262"/>
      </bottom>
      <diagonal/>
    </border>
    <border>
      <left style="double">
        <color indexed="64"/>
      </left>
      <right/>
      <top style="thin">
        <color theme="0" tint="-0.499984740745262"/>
      </top>
      <bottom style="thin">
        <color theme="0" tint="-0.34998626667073579"/>
      </bottom>
      <diagonal/>
    </border>
    <border>
      <left/>
      <right style="thin">
        <color theme="0" tint="-0.499984740745262"/>
      </right>
      <top style="thin">
        <color theme="0" tint="-0.499984740745262"/>
      </top>
      <bottom style="thin">
        <color theme="0" tint="-0.34998626667073579"/>
      </bottom>
      <diagonal/>
    </border>
    <border>
      <left style="thin">
        <color theme="0" tint="-0.499984740745262"/>
      </left>
      <right style="double">
        <color indexed="64"/>
      </right>
      <top style="thin">
        <color theme="0" tint="-0.499984740745262"/>
      </top>
      <bottom style="thin">
        <color theme="0" tint="-0.34998626667073579"/>
      </bottom>
      <diagonal/>
    </border>
    <border>
      <left style="double">
        <color indexed="64"/>
      </left>
      <right/>
      <top style="thin">
        <color theme="0" tint="-0.24994659260841701"/>
      </top>
      <bottom style="thin">
        <color theme="0" tint="-0.499984740745262"/>
      </bottom>
      <diagonal/>
    </border>
    <border>
      <left/>
      <right style="thin">
        <color theme="0" tint="-0.499984740745262"/>
      </right>
      <top style="thin">
        <color theme="0" tint="-0.24994659260841701"/>
      </top>
      <bottom style="thin">
        <color theme="0" tint="-0.499984740745262"/>
      </bottom>
      <diagonal/>
    </border>
    <border>
      <left style="thin">
        <color theme="0" tint="-0.499984740745262"/>
      </left>
      <right style="double">
        <color indexed="64"/>
      </right>
      <top style="thin">
        <color theme="0" tint="-0.24994659260841701"/>
      </top>
      <bottom style="thin">
        <color theme="0" tint="-0.499984740745262"/>
      </bottom>
      <diagonal/>
    </border>
    <border>
      <left style="double">
        <color indexed="64"/>
      </left>
      <right/>
      <top style="thin">
        <color theme="0" tint="-0.34998626667073579"/>
      </top>
      <bottom style="thin">
        <color theme="0" tint="-0.499984740745262"/>
      </bottom>
      <diagonal/>
    </border>
    <border>
      <left/>
      <right style="thin">
        <color theme="0" tint="-0.499984740745262"/>
      </right>
      <top style="thin">
        <color theme="0" tint="-0.34998626667073579"/>
      </top>
      <bottom style="thin">
        <color theme="0" tint="-0.499984740745262"/>
      </bottom>
      <diagonal/>
    </border>
    <border>
      <left style="thin">
        <color theme="0" tint="-0.499984740745262"/>
      </left>
      <right style="double">
        <color indexed="64"/>
      </right>
      <top style="thin">
        <color theme="0" tint="-0.34998626667073579"/>
      </top>
      <bottom style="thin">
        <color theme="0" tint="-0.499984740745262"/>
      </bottom>
      <diagonal/>
    </border>
    <border>
      <left style="double">
        <color indexed="64"/>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double">
        <color indexed="64"/>
      </right>
      <top style="thin">
        <color theme="0" tint="-0.499984740745262"/>
      </top>
      <bottom/>
      <diagonal/>
    </border>
    <border>
      <left style="double">
        <color indexed="64"/>
      </left>
      <right/>
      <top style="thin">
        <color theme="0" tint="-0.34998626667073579"/>
      </top>
      <bottom/>
      <diagonal/>
    </border>
    <border>
      <left/>
      <right style="thin">
        <color theme="0" tint="-0.499984740745262"/>
      </right>
      <top style="thin">
        <color theme="0" tint="-0.34998626667073579"/>
      </top>
      <bottom/>
      <diagonal/>
    </border>
    <border>
      <left style="thin">
        <color theme="0" tint="-0.499984740745262"/>
      </left>
      <right style="double">
        <color indexed="64"/>
      </right>
      <top style="thin">
        <color theme="0" tint="-0.34998626667073579"/>
      </top>
      <bottom/>
      <diagonal/>
    </border>
    <border>
      <left/>
      <right style="thin">
        <color theme="0" tint="-0.499984740745262"/>
      </right>
      <top/>
      <bottom/>
      <diagonal/>
    </border>
    <border>
      <left style="thin">
        <color theme="0" tint="-0.499984740745262"/>
      </left>
      <right style="double">
        <color indexed="64"/>
      </right>
      <top/>
      <bottom/>
      <diagonal/>
    </border>
    <border>
      <left style="double">
        <color indexed="64"/>
      </left>
      <right/>
      <top style="thin">
        <color theme="0" tint="-0.499984740745262"/>
      </top>
      <bottom style="double">
        <color indexed="64"/>
      </bottom>
      <diagonal/>
    </border>
    <border>
      <left/>
      <right style="thin">
        <color theme="0" tint="-0.499984740745262"/>
      </right>
      <top/>
      <bottom style="double">
        <color indexed="64"/>
      </bottom>
      <diagonal/>
    </border>
    <border>
      <left style="thin">
        <color theme="0" tint="-0.499984740745262"/>
      </left>
      <right style="double">
        <color indexed="64"/>
      </right>
      <top/>
      <bottom style="double">
        <color indexed="64"/>
      </bottom>
      <diagonal/>
    </border>
  </borders>
  <cellStyleXfs count="1">
    <xf numFmtId="0" fontId="0" fillId="0" borderId="0"/>
  </cellStyleXfs>
  <cellXfs count="135">
    <xf numFmtId="0" fontId="0" fillId="0" borderId="0" xfId="0"/>
    <xf numFmtId="0" fontId="2" fillId="0" borderId="0" xfId="0" applyFont="1" applyFill="1"/>
    <xf numFmtId="0" fontId="3" fillId="0" borderId="0" xfId="0" applyFont="1" applyFill="1" applyBorder="1" applyAlignment="1">
      <alignment horizont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3" fontId="4" fillId="2" borderId="3" xfId="0" applyNumberFormat="1" applyFont="1" applyFill="1" applyBorder="1" applyAlignment="1">
      <alignment horizontal="center" vertical="center"/>
    </xf>
    <xf numFmtId="3" fontId="2" fillId="0" borderId="0" xfId="0" applyNumberFormat="1" applyFont="1" applyFill="1"/>
    <xf numFmtId="0" fontId="6" fillId="3" borderId="7" xfId="0" applyFont="1" applyFill="1" applyBorder="1" applyAlignment="1">
      <alignment horizontal="left" vertical="center"/>
    </xf>
    <xf numFmtId="0" fontId="5" fillId="3" borderId="0" xfId="0" applyFont="1" applyFill="1" applyBorder="1" applyAlignment="1">
      <alignment horizontal="right" vertical="center"/>
    </xf>
    <xf numFmtId="0" fontId="3" fillId="0" borderId="9" xfId="0" applyFont="1" applyFill="1" applyBorder="1" applyAlignment="1">
      <alignment vertical="center"/>
    </xf>
    <xf numFmtId="0" fontId="2" fillId="0" borderId="10" xfId="0" applyFont="1" applyFill="1" applyBorder="1" applyAlignment="1">
      <alignment vertical="center"/>
    </xf>
    <xf numFmtId="3" fontId="3" fillId="0" borderId="11" xfId="0" applyNumberFormat="1" applyFont="1" applyFill="1" applyBorder="1" applyAlignment="1"/>
    <xf numFmtId="0" fontId="2" fillId="0" borderId="0" xfId="0" applyFont="1" applyFill="1" applyAlignment="1">
      <alignment vertical="center"/>
    </xf>
    <xf numFmtId="0" fontId="7" fillId="0" borderId="12" xfId="0" applyFont="1" applyFill="1" applyBorder="1" applyAlignment="1">
      <alignment wrapText="1"/>
    </xf>
    <xf numFmtId="0" fontId="7" fillId="0" borderId="13" xfId="0" applyFont="1" applyFill="1" applyBorder="1"/>
    <xf numFmtId="3" fontId="7" fillId="0" borderId="14" xfId="0" applyNumberFormat="1" applyFont="1" applyFill="1" applyBorder="1" applyAlignment="1"/>
    <xf numFmtId="9" fontId="7" fillId="0" borderId="12" xfId="0" applyNumberFormat="1" applyFont="1" applyFill="1" applyBorder="1" applyAlignment="1">
      <alignment wrapText="1"/>
    </xf>
    <xf numFmtId="0" fontId="7" fillId="0" borderId="13" xfId="0" applyFont="1" applyFill="1" applyBorder="1" applyAlignment="1">
      <alignment horizontal="left" vertical="center" wrapText="1" indent="6"/>
    </xf>
    <xf numFmtId="0" fontId="7" fillId="0" borderId="12" xfId="0" applyFont="1" applyFill="1" applyBorder="1" applyAlignment="1">
      <alignment horizontal="left"/>
    </xf>
    <xf numFmtId="3" fontId="5" fillId="0" borderId="14" xfId="0" applyNumberFormat="1" applyFont="1" applyFill="1" applyBorder="1" applyAlignment="1"/>
    <xf numFmtId="0" fontId="8" fillId="0" borderId="12" xfId="0" applyFont="1" applyFill="1" applyBorder="1" applyAlignment="1">
      <alignment horizontal="left" vertical="center" wrapText="1"/>
    </xf>
    <xf numFmtId="0" fontId="7" fillId="0" borderId="13" xfId="0" applyFont="1" applyFill="1" applyBorder="1" applyAlignment="1">
      <alignment horizontal="left" wrapText="1"/>
    </xf>
    <xf numFmtId="3" fontId="7" fillId="0" borderId="14" xfId="0" applyNumberFormat="1" applyFont="1" applyFill="1" applyBorder="1" applyAlignment="1">
      <alignment vertical="center"/>
    </xf>
    <xf numFmtId="3" fontId="3" fillId="0" borderId="14" xfId="0" applyNumberFormat="1" applyFont="1" applyFill="1" applyBorder="1" applyAlignment="1"/>
    <xf numFmtId="0" fontId="7" fillId="0" borderId="13" xfId="0" applyFont="1" applyFill="1" applyBorder="1" applyAlignment="1">
      <alignment wrapText="1"/>
    </xf>
    <xf numFmtId="9" fontId="7" fillId="0" borderId="17" xfId="0" applyNumberFormat="1" applyFont="1" applyFill="1" applyBorder="1" applyAlignment="1">
      <alignment wrapText="1"/>
    </xf>
    <xf numFmtId="0" fontId="3" fillId="0" borderId="9" xfId="0" applyFont="1" applyFill="1" applyBorder="1" applyAlignment="1">
      <alignment horizontal="left"/>
    </xf>
    <xf numFmtId="0" fontId="2" fillId="0" borderId="10" xfId="0" applyFont="1" applyFill="1" applyBorder="1"/>
    <xf numFmtId="9" fontId="5" fillId="0" borderId="12" xfId="0" applyNumberFormat="1" applyFont="1" applyFill="1" applyBorder="1" applyAlignment="1">
      <alignment wrapText="1"/>
    </xf>
    <xf numFmtId="9" fontId="5" fillId="0" borderId="9" xfId="0" applyNumberFormat="1" applyFont="1" applyFill="1" applyBorder="1" applyAlignment="1">
      <alignment wrapText="1"/>
    </xf>
    <xf numFmtId="0" fontId="8" fillId="0" borderId="10" xfId="0" applyFont="1" applyFill="1" applyBorder="1" applyAlignment="1">
      <alignment horizontal="left" vertical="center" wrapText="1"/>
    </xf>
    <xf numFmtId="0" fontId="3" fillId="0" borderId="9" xfId="0" applyFont="1" applyFill="1" applyBorder="1" applyAlignment="1">
      <alignment wrapText="1"/>
    </xf>
    <xf numFmtId="0" fontId="2" fillId="0" borderId="10" xfId="0" applyFont="1" applyFill="1" applyBorder="1" applyAlignment="1">
      <alignment wrapText="1"/>
    </xf>
    <xf numFmtId="0" fontId="7" fillId="0" borderId="13" xfId="0" applyFont="1" applyFill="1" applyBorder="1" applyAlignment="1">
      <alignment vertical="center" wrapText="1"/>
    </xf>
    <xf numFmtId="9" fontId="7" fillId="0" borderId="12" xfId="0" applyNumberFormat="1" applyFont="1" applyFill="1" applyBorder="1" applyAlignment="1">
      <alignment horizontal="center" wrapText="1"/>
    </xf>
    <xf numFmtId="0" fontId="3" fillId="0" borderId="12" xfId="0" applyFont="1" applyFill="1" applyBorder="1" applyAlignment="1">
      <alignment wrapText="1"/>
    </xf>
    <xf numFmtId="0" fontId="2" fillId="0" borderId="13" xfId="0" applyFont="1" applyFill="1" applyBorder="1"/>
    <xf numFmtId="9" fontId="7" fillId="0" borderId="9" xfId="0" applyNumberFormat="1" applyFont="1" applyFill="1" applyBorder="1" applyAlignment="1">
      <alignment wrapText="1"/>
    </xf>
    <xf numFmtId="10" fontId="5" fillId="0" borderId="12" xfId="0" applyNumberFormat="1" applyFont="1" applyFill="1" applyBorder="1" applyAlignment="1">
      <alignment wrapText="1"/>
    </xf>
    <xf numFmtId="0" fontId="3" fillId="0" borderId="12" xfId="0" applyFont="1" applyFill="1" applyBorder="1" applyAlignment="1"/>
    <xf numFmtId="0" fontId="2" fillId="0" borderId="13" xfId="0" applyFont="1" applyFill="1" applyBorder="1" applyAlignment="1">
      <alignment horizontal="left" vertical="top" wrapText="1" indent="6"/>
    </xf>
    <xf numFmtId="0" fontId="5" fillId="0" borderId="12" xfId="0" applyFont="1" applyFill="1" applyBorder="1" applyAlignment="1">
      <alignment wrapText="1"/>
    </xf>
    <xf numFmtId="3" fontId="5" fillId="0" borderId="14" xfId="0" applyNumberFormat="1" applyFont="1" applyFill="1" applyBorder="1" applyAlignment="1">
      <alignment vertical="center"/>
    </xf>
    <xf numFmtId="3" fontId="8" fillId="0" borderId="16" xfId="0" applyNumberFormat="1" applyFont="1" applyFill="1" applyBorder="1" applyAlignment="1">
      <alignment vertical="center" wrapText="1"/>
    </xf>
    <xf numFmtId="0" fontId="7" fillId="0" borderId="12" xfId="0" applyFont="1" applyFill="1" applyBorder="1" applyAlignment="1">
      <alignment vertical="center"/>
    </xf>
    <xf numFmtId="0" fontId="7" fillId="0" borderId="13" xfId="0" applyFont="1" applyFill="1" applyBorder="1" applyAlignment="1">
      <alignment vertical="top" wrapText="1"/>
    </xf>
    <xf numFmtId="3" fontId="7" fillId="0" borderId="16" xfId="0" applyNumberFormat="1" applyFont="1" applyFill="1" applyBorder="1" applyAlignment="1"/>
    <xf numFmtId="0" fontId="3" fillId="0" borderId="12" xfId="0" applyFont="1" applyFill="1" applyBorder="1" applyAlignment="1">
      <alignment vertical="center" wrapText="1"/>
    </xf>
    <xf numFmtId="9" fontId="7" fillId="0" borderId="23" xfId="0" applyNumberFormat="1" applyFont="1" applyFill="1" applyBorder="1" applyAlignment="1">
      <alignment wrapText="1"/>
    </xf>
    <xf numFmtId="3" fontId="3" fillId="0" borderId="14" xfId="0" applyNumberFormat="1" applyFont="1" applyFill="1" applyBorder="1" applyAlignment="1">
      <alignment vertical="center"/>
    </xf>
    <xf numFmtId="164" fontId="7" fillId="0" borderId="26" xfId="0" applyNumberFormat="1" applyFont="1" applyFill="1" applyBorder="1" applyAlignment="1">
      <alignment wrapText="1"/>
    </xf>
    <xf numFmtId="3" fontId="7" fillId="0" borderId="28" xfId="0" applyNumberFormat="1" applyFont="1" applyFill="1" applyBorder="1" applyAlignment="1"/>
    <xf numFmtId="164" fontId="7" fillId="0" borderId="29" xfId="0" applyNumberFormat="1" applyFont="1" applyFill="1" applyBorder="1" applyAlignment="1">
      <alignment wrapText="1"/>
    </xf>
    <xf numFmtId="0" fontId="5" fillId="0" borderId="12" xfId="0" applyFont="1" applyFill="1" applyBorder="1" applyAlignment="1">
      <alignment horizontal="left" vertical="center" wrapText="1"/>
    </xf>
    <xf numFmtId="0" fontId="5" fillId="0" borderId="12" xfId="0" applyFont="1" applyFill="1" applyBorder="1" applyAlignment="1">
      <alignment horizontal="right" vertical="center" wrapText="1"/>
    </xf>
    <xf numFmtId="9" fontId="7" fillId="0" borderId="26" xfId="0" applyNumberFormat="1" applyFont="1" applyFill="1" applyBorder="1" applyAlignment="1">
      <alignment wrapText="1"/>
    </xf>
    <xf numFmtId="9" fontId="5" fillId="0" borderId="26" xfId="0" applyNumberFormat="1" applyFont="1" applyFill="1" applyBorder="1" applyAlignment="1">
      <alignment wrapText="1"/>
    </xf>
    <xf numFmtId="3" fontId="7" fillId="0" borderId="14" xfId="0" applyNumberFormat="1" applyFont="1" applyFill="1" applyBorder="1" applyAlignment="1">
      <alignment vertical="top"/>
    </xf>
    <xf numFmtId="0" fontId="5" fillId="0" borderId="26" xfId="0" applyFont="1" applyFill="1" applyBorder="1" applyAlignment="1">
      <alignment wrapText="1"/>
    </xf>
    <xf numFmtId="0" fontId="7" fillId="0" borderId="27" xfId="0" applyFont="1" applyFill="1" applyBorder="1"/>
    <xf numFmtId="0" fontId="7" fillId="0" borderId="26" xfId="0" applyFont="1" applyFill="1" applyBorder="1" applyAlignment="1">
      <alignment wrapText="1"/>
    </xf>
    <xf numFmtId="9" fontId="5" fillId="0" borderId="34" xfId="0" applyNumberFormat="1" applyFont="1" applyFill="1" applyBorder="1" applyAlignment="1">
      <alignment wrapText="1"/>
    </xf>
    <xf numFmtId="0" fontId="7" fillId="0" borderId="35" xfId="0" applyFont="1" applyFill="1" applyBorder="1" applyAlignment="1">
      <alignment horizontal="left" wrapText="1" indent="6"/>
    </xf>
    <xf numFmtId="3" fontId="7" fillId="0" borderId="36" xfId="0" applyNumberFormat="1" applyFont="1" applyFill="1" applyBorder="1" applyAlignment="1"/>
    <xf numFmtId="0" fontId="7" fillId="0" borderId="0" xfId="0" applyFont="1" applyFill="1"/>
    <xf numFmtId="3" fontId="7" fillId="0" borderId="0" xfId="0" applyNumberFormat="1" applyFont="1" applyFill="1" applyAlignment="1"/>
    <xf numFmtId="3" fontId="2" fillId="0" borderId="0" xfId="0" applyNumberFormat="1" applyFont="1" applyFill="1" applyAlignment="1"/>
    <xf numFmtId="0" fontId="8" fillId="0" borderId="15" xfId="0" applyFont="1" applyFill="1" applyBorder="1" applyAlignment="1">
      <alignment horizontal="left" vertical="center" wrapText="1"/>
    </xf>
    <xf numFmtId="0" fontId="9" fillId="0" borderId="13" xfId="0" applyFont="1" applyFill="1" applyBorder="1" applyAlignment="1">
      <alignment horizontal="left" vertical="center" wrapText="1" indent="6"/>
    </xf>
    <xf numFmtId="3" fontId="9" fillId="0" borderId="14" xfId="0" applyNumberFormat="1" applyFont="1" applyFill="1" applyBorder="1" applyAlignment="1">
      <alignment vertical="center"/>
    </xf>
    <xf numFmtId="0" fontId="9" fillId="0" borderId="15" xfId="0" applyFont="1" applyFill="1" applyBorder="1" applyAlignment="1">
      <alignment horizontal="left" vertical="center" wrapText="1" indent="6"/>
    </xf>
    <xf numFmtId="3" fontId="9" fillId="0" borderId="14" xfId="0" applyNumberFormat="1" applyFont="1" applyFill="1" applyBorder="1" applyAlignment="1"/>
    <xf numFmtId="0" fontId="2" fillId="0" borderId="12" xfId="0" applyFont="1" applyFill="1" applyBorder="1" applyAlignment="1">
      <alignment horizontal="left"/>
    </xf>
    <xf numFmtId="0" fontId="9" fillId="0" borderId="13" xfId="0" applyFont="1" applyFill="1" applyBorder="1" applyAlignment="1">
      <alignment horizontal="left" wrapText="1" indent="6"/>
    </xf>
    <xf numFmtId="0" fontId="2" fillId="0" borderId="13" xfId="0" applyFont="1" applyFill="1" applyBorder="1" applyAlignment="1">
      <alignment horizontal="left" wrapText="1" indent="6"/>
    </xf>
    <xf numFmtId="0" fontId="2" fillId="0" borderId="12" xfId="0" applyFont="1" applyFill="1" applyBorder="1" applyAlignment="1"/>
    <xf numFmtId="0" fontId="9" fillId="0" borderId="18" xfId="0" applyFont="1" applyFill="1" applyBorder="1" applyAlignment="1">
      <alignment horizontal="left" vertical="center" wrapText="1" indent="6"/>
    </xf>
    <xf numFmtId="3" fontId="9" fillId="0" borderId="19" xfId="0" applyNumberFormat="1" applyFont="1" applyFill="1" applyBorder="1" applyAlignment="1">
      <alignment vertical="center"/>
    </xf>
    <xf numFmtId="0" fontId="9" fillId="0" borderId="10" xfId="0" applyFont="1" applyFill="1" applyBorder="1" applyAlignment="1">
      <alignment horizontal="left" wrapText="1" indent="6"/>
    </xf>
    <xf numFmtId="3" fontId="2" fillId="0" borderId="14" xfId="0" applyNumberFormat="1" applyFont="1" applyFill="1" applyBorder="1" applyAlignment="1"/>
    <xf numFmtId="3" fontId="11" fillId="0" borderId="14" xfId="0" applyNumberFormat="1" applyFont="1" applyFill="1" applyBorder="1" applyAlignment="1"/>
    <xf numFmtId="0" fontId="9" fillId="0" borderId="10" xfId="0" applyFont="1" applyFill="1" applyBorder="1" applyAlignment="1">
      <alignment horizontal="left" vertical="center" wrapText="1" indent="6"/>
    </xf>
    <xf numFmtId="3" fontId="9" fillId="0" borderId="11" xfId="0" applyNumberFormat="1" applyFont="1" applyFill="1" applyBorder="1" applyAlignment="1"/>
    <xf numFmtId="3" fontId="11" fillId="0" borderId="22" xfId="0" applyNumberFormat="1" applyFont="1" applyFill="1" applyBorder="1" applyAlignment="1"/>
    <xf numFmtId="0" fontId="2" fillId="0" borderId="12" xfId="0" applyFont="1" applyFill="1" applyBorder="1" applyAlignment="1">
      <alignment horizontal="left" vertical="center"/>
    </xf>
    <xf numFmtId="0" fontId="9" fillId="0" borderId="13" xfId="0" applyFont="1" applyFill="1" applyBorder="1" applyAlignment="1">
      <alignment horizontal="left" vertical="top" wrapText="1" indent="6"/>
    </xf>
    <xf numFmtId="3" fontId="10" fillId="0" borderId="16" xfId="0" applyNumberFormat="1" applyFont="1" applyFill="1" applyBorder="1" applyAlignment="1">
      <alignment vertical="center" wrapText="1"/>
    </xf>
    <xf numFmtId="0" fontId="2" fillId="0" borderId="12" xfId="0" applyFont="1" applyFill="1" applyBorder="1" applyAlignment="1">
      <alignment vertical="center"/>
    </xf>
    <xf numFmtId="0" fontId="2" fillId="0" borderId="15" xfId="0" applyFont="1" applyFill="1" applyBorder="1" applyAlignment="1">
      <alignment horizontal="left" vertical="top" wrapText="1" indent="6"/>
    </xf>
    <xf numFmtId="3" fontId="3" fillId="0" borderId="16" xfId="0" applyNumberFormat="1" applyFont="1" applyFill="1" applyBorder="1" applyAlignment="1"/>
    <xf numFmtId="3" fontId="9" fillId="0" borderId="16" xfId="0" applyNumberFormat="1" applyFont="1" applyFill="1" applyBorder="1" applyAlignment="1"/>
    <xf numFmtId="0" fontId="9" fillId="0" borderId="24" xfId="0" applyFont="1" applyFill="1" applyBorder="1" applyAlignment="1">
      <alignment horizontal="left" wrapText="1" indent="6"/>
    </xf>
    <xf numFmtId="3" fontId="9" fillId="0" borderId="25" xfId="0" applyNumberFormat="1" applyFont="1" applyFill="1" applyBorder="1" applyAlignment="1"/>
    <xf numFmtId="0" fontId="9" fillId="0" borderId="27" xfId="0" applyFont="1" applyFill="1" applyBorder="1" applyAlignment="1">
      <alignment horizontal="left" vertical="center" wrapText="1" indent="6"/>
    </xf>
    <xf numFmtId="3" fontId="9" fillId="0" borderId="28" xfId="0" applyNumberFormat="1" applyFont="1" applyFill="1" applyBorder="1" applyAlignment="1"/>
    <xf numFmtId="0" fontId="9" fillId="0" borderId="30" xfId="0" applyFont="1" applyFill="1" applyBorder="1" applyAlignment="1">
      <alignment horizontal="left" vertical="center" wrapText="1" indent="6"/>
    </xf>
    <xf numFmtId="3" fontId="9" fillId="0" borderId="31" xfId="0" applyNumberFormat="1" applyFont="1" applyFill="1" applyBorder="1" applyAlignment="1"/>
    <xf numFmtId="0" fontId="2" fillId="0" borderId="9" xfId="0" applyFont="1" applyFill="1" applyBorder="1" applyAlignment="1">
      <alignment vertical="center"/>
    </xf>
    <xf numFmtId="3" fontId="9" fillId="0" borderId="28" xfId="0" applyNumberFormat="1" applyFont="1" applyFill="1" applyBorder="1" applyAlignment="1">
      <alignment vertical="center"/>
    </xf>
    <xf numFmtId="3" fontId="9" fillId="0" borderId="14" xfId="0" applyNumberFormat="1" applyFont="1" applyFill="1" applyBorder="1" applyAlignment="1">
      <alignment wrapText="1"/>
    </xf>
    <xf numFmtId="3" fontId="9" fillId="0" borderId="11" xfId="0" applyNumberFormat="1" applyFont="1" applyFill="1" applyBorder="1" applyAlignment="1">
      <alignment wrapText="1"/>
    </xf>
    <xf numFmtId="0" fontId="2" fillId="0" borderId="23" xfId="0" applyFont="1" applyFill="1" applyBorder="1" applyAlignment="1">
      <alignment vertical="center"/>
    </xf>
    <xf numFmtId="0" fontId="2" fillId="0" borderId="24" xfId="0" applyFont="1" applyFill="1" applyBorder="1"/>
    <xf numFmtId="3" fontId="3" fillId="0" borderId="25" xfId="0" applyNumberFormat="1" applyFont="1" applyFill="1" applyBorder="1" applyAlignment="1"/>
    <xf numFmtId="3" fontId="3" fillId="0" borderId="14" xfId="0" applyNumberFormat="1" applyFont="1" applyFill="1" applyBorder="1" applyAlignment="1">
      <alignment vertical="top"/>
    </xf>
    <xf numFmtId="3" fontId="9" fillId="0" borderId="14" xfId="0" applyNumberFormat="1" applyFont="1" applyFill="1" applyBorder="1" applyAlignment="1">
      <alignment vertical="top"/>
    </xf>
    <xf numFmtId="3" fontId="9" fillId="0" borderId="19" xfId="0" applyNumberFormat="1" applyFont="1" applyFill="1" applyBorder="1" applyAlignment="1"/>
    <xf numFmtId="3" fontId="6" fillId="0" borderId="6" xfId="0" applyNumberFormat="1" applyFont="1" applyFill="1" applyBorder="1" applyAlignment="1"/>
    <xf numFmtId="3" fontId="3" fillId="3" borderId="8" xfId="0" applyNumberFormat="1" applyFont="1" applyFill="1" applyBorder="1" applyAlignment="1">
      <alignment vertical="center"/>
    </xf>
    <xf numFmtId="3" fontId="6" fillId="3" borderId="33" xfId="0" applyNumberFormat="1" applyFont="1" applyFill="1" applyBorder="1" applyAlignment="1"/>
    <xf numFmtId="0" fontId="6" fillId="3" borderId="7" xfId="0" applyFont="1" applyFill="1" applyBorder="1" applyAlignment="1">
      <alignment horizontal="left" vertical="center" wrapText="1"/>
    </xf>
    <xf numFmtId="0" fontId="6" fillId="3" borderId="3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1" xfId="0" applyFont="1" applyFill="1" applyBorder="1" applyAlignment="1">
      <alignment horizontal="left" vertical="center" wrapText="1"/>
    </xf>
    <xf numFmtId="10" fontId="3" fillId="0" borderId="12" xfId="0" applyNumberFormat="1" applyFont="1" applyFill="1" applyBorder="1" applyAlignment="1">
      <alignment horizontal="left" wrapText="1"/>
    </xf>
    <xf numFmtId="10" fontId="3" fillId="0" borderId="13" xfId="0" applyNumberFormat="1" applyFont="1" applyFill="1" applyBorder="1" applyAlignment="1">
      <alignment horizontal="left" wrapText="1"/>
    </xf>
    <xf numFmtId="10" fontId="3" fillId="0" borderId="12" xfId="0" applyNumberFormat="1" applyFont="1" applyFill="1" applyBorder="1" applyAlignment="1">
      <alignment horizontal="left" vertical="center" wrapText="1"/>
    </xf>
    <xf numFmtId="10" fontId="3" fillId="0" borderId="15" xfId="0" applyNumberFormat="1" applyFont="1" applyFill="1" applyBorder="1" applyAlignment="1">
      <alignment horizontal="left" vertical="center" wrapText="1"/>
    </xf>
    <xf numFmtId="0" fontId="3" fillId="0" borderId="12" xfId="0" applyFont="1" applyFill="1" applyBorder="1" applyAlignment="1">
      <alignment horizontal="left" vertical="center"/>
    </xf>
    <xf numFmtId="0" fontId="3" fillId="0" borderId="13" xfId="0" applyFont="1" applyFill="1" applyBorder="1" applyAlignment="1">
      <alignment horizontal="left" vertical="center"/>
    </xf>
    <xf numFmtId="0" fontId="10" fillId="0" borderId="12"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 fillId="0" borderId="0" xfId="0" applyFont="1" applyFill="1" applyAlignment="1">
      <alignment horizontal="center"/>
    </xf>
    <xf numFmtId="0" fontId="1" fillId="0" borderId="0" xfId="0" quotePrefix="1" applyFont="1" applyFill="1" applyAlignment="1">
      <alignment horizontal="center"/>
    </xf>
    <xf numFmtId="0" fontId="6" fillId="0" borderId="4" xfId="0" applyFont="1" applyFill="1" applyBorder="1" applyAlignment="1">
      <alignment horizontal="right" vertical="center"/>
    </xf>
    <xf numFmtId="0" fontId="6" fillId="0" borderId="5" xfId="0" applyFont="1" applyFill="1" applyBorder="1" applyAlignment="1">
      <alignment horizontal="right" vertical="center"/>
    </xf>
    <xf numFmtId="0" fontId="10" fillId="0" borderId="16" xfId="0" applyFont="1" applyFill="1" applyBorder="1" applyAlignment="1">
      <alignment horizontal="left" vertical="center" wrapText="1"/>
    </xf>
    <xf numFmtId="9" fontId="2" fillId="0" borderId="12" xfId="0" applyNumberFormat="1" applyFont="1" applyFill="1" applyBorder="1" applyAlignment="1">
      <alignment horizontal="left" vertical="center" wrapText="1"/>
    </xf>
    <xf numFmtId="9" fontId="2" fillId="0" borderId="13" xfId="0" applyNumberFormat="1" applyFont="1" applyFill="1" applyBorder="1" applyAlignment="1">
      <alignment horizontal="left" vertical="center" wrapText="1"/>
    </xf>
    <xf numFmtId="0" fontId="3" fillId="0" borderId="12" xfId="0" applyFont="1" applyFill="1" applyBorder="1" applyAlignment="1">
      <alignment horizontal="left"/>
    </xf>
    <xf numFmtId="0" fontId="3" fillId="0" borderId="13" xfId="0" applyFont="1" applyFill="1" applyBorder="1" applyAlignment="1">
      <alignment horizontal="left"/>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3</xdr:col>
      <xdr:colOff>0</xdr:colOff>
      <xdr:row>4</xdr:row>
      <xdr:rowOff>123826</xdr:rowOff>
    </xdr:to>
    <xdr:sp macro="" textlink="">
      <xdr:nvSpPr>
        <xdr:cNvPr id="2" name="Rectángulo 1"/>
        <xdr:cNvSpPr>
          <a:spLocks noChangeArrowheads="1"/>
        </xdr:cNvSpPr>
      </xdr:nvSpPr>
      <xdr:spPr bwMode="auto">
        <a:xfrm>
          <a:off x="19050" y="19050"/>
          <a:ext cx="8086725" cy="1000126"/>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152400</xdr:colOff>
      <xdr:row>0</xdr:row>
      <xdr:rowOff>95250</xdr:rowOff>
    </xdr:from>
    <xdr:to>
      <xdr:col>0</xdr:col>
      <xdr:colOff>809625</xdr:colOff>
      <xdr:row>3</xdr:row>
      <xdr:rowOff>142875</xdr:rowOff>
    </xdr:to>
    <xdr:pic>
      <xdr:nvPicPr>
        <xdr:cNvPr id="3" name="Picture 1" descr="dfd5abe1c7134d88ae5bafc7988f843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30252"/>
        <a:stretch>
          <a:fillRect/>
        </a:stretch>
      </xdr:blipFill>
      <xdr:spPr bwMode="auto">
        <a:xfrm>
          <a:off x="152400" y="95250"/>
          <a:ext cx="6572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xdr:colOff>
      <xdr:row>0</xdr:row>
      <xdr:rowOff>57150</xdr:rowOff>
    </xdr:from>
    <xdr:to>
      <xdr:col>2</xdr:col>
      <xdr:colOff>809625</xdr:colOff>
      <xdr:row>3</xdr:row>
      <xdr:rowOff>161925</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86600" y="5715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1"/>
  <sheetViews>
    <sheetView tabSelected="1" zoomScaleNormal="100" zoomScaleSheetLayoutView="100" zoomScalePageLayoutView="90" workbookViewId="0">
      <selection activeCell="B384" sqref="B384"/>
    </sheetView>
  </sheetViews>
  <sheetFormatPr baseColWidth="10" defaultRowHeight="14.25" x14ac:dyDescent="0.2"/>
  <cols>
    <col min="1" max="1" width="29.5703125" style="1" customWidth="1"/>
    <col min="2" max="2" width="76.42578125" style="1" customWidth="1"/>
    <col min="3" max="3" width="15.5703125" style="66" customWidth="1"/>
    <col min="4" max="4" width="16.140625" style="1" customWidth="1"/>
    <col min="5" max="16384" width="11.42578125" style="1"/>
  </cols>
  <sheetData>
    <row r="1" spans="1:4" ht="21" customHeight="1" x14ac:dyDescent="0.25">
      <c r="A1" s="124" t="s">
        <v>0</v>
      </c>
      <c r="B1" s="124"/>
      <c r="C1" s="124"/>
    </row>
    <row r="2" spans="1:4" ht="16.5" x14ac:dyDescent="0.25">
      <c r="A2" s="125" t="s">
        <v>1</v>
      </c>
      <c r="B2" s="125"/>
      <c r="C2" s="125"/>
    </row>
    <row r="3" spans="1:4" ht="16.5" x14ac:dyDescent="0.25">
      <c r="A3" s="125" t="s">
        <v>2</v>
      </c>
      <c r="B3" s="125"/>
      <c r="C3" s="125"/>
    </row>
    <row r="4" spans="1:4" ht="16.5" x14ac:dyDescent="0.25">
      <c r="A4" s="125" t="s">
        <v>3</v>
      </c>
      <c r="B4" s="125"/>
      <c r="C4" s="125"/>
    </row>
    <row r="5" spans="1:4" ht="15.75" thickBot="1" x14ac:dyDescent="0.3">
      <c r="A5" s="2"/>
      <c r="B5" s="2"/>
      <c r="C5" s="2"/>
    </row>
    <row r="6" spans="1:4" ht="35.25" customHeight="1" thickTop="1" thickBot="1" x14ac:dyDescent="0.25">
      <c r="A6" s="3" t="s">
        <v>4</v>
      </c>
      <c r="B6" s="4" t="s">
        <v>5</v>
      </c>
      <c r="C6" s="5" t="s">
        <v>6</v>
      </c>
    </row>
    <row r="7" spans="1:4" ht="16.5" thickTop="1" x14ac:dyDescent="0.25">
      <c r="A7" s="126" t="s">
        <v>7</v>
      </c>
      <c r="B7" s="127"/>
      <c r="C7" s="107">
        <f>C8+C198+C211</f>
        <v>4329346761.0799999</v>
      </c>
      <c r="D7" s="6"/>
    </row>
    <row r="8" spans="1:4" ht="15.75" x14ac:dyDescent="0.2">
      <c r="A8" s="7" t="s">
        <v>287</v>
      </c>
      <c r="B8" s="8"/>
      <c r="C8" s="108">
        <f>C9+C53+C64+C73+C117+C161+C168+C180+C185+C191+C194</f>
        <v>3875111791.8099995</v>
      </c>
    </row>
    <row r="9" spans="1:4" s="12" customFormat="1" ht="16.5" customHeight="1" x14ac:dyDescent="0.25">
      <c r="A9" s="9" t="s">
        <v>8</v>
      </c>
      <c r="B9" s="10"/>
      <c r="C9" s="11">
        <f>C10+C14+C24+C28+C32+C37+C42+C46</f>
        <v>90219005</v>
      </c>
    </row>
    <row r="10" spans="1:4" x14ac:dyDescent="0.2">
      <c r="A10" s="13"/>
      <c r="B10" s="14" t="s">
        <v>9</v>
      </c>
      <c r="C10" s="15">
        <f>C11+C12+C13</f>
        <v>125398</v>
      </c>
    </row>
    <row r="11" spans="1:4" ht="42" customHeight="1" x14ac:dyDescent="0.2">
      <c r="A11" s="16"/>
      <c r="B11" s="68" t="s">
        <v>10</v>
      </c>
      <c r="C11" s="69">
        <v>47500</v>
      </c>
    </row>
    <row r="12" spans="1:4" ht="24" x14ac:dyDescent="0.2">
      <c r="A12" s="16"/>
      <c r="B12" s="68" t="s">
        <v>11</v>
      </c>
      <c r="C12" s="69">
        <v>55446</v>
      </c>
    </row>
    <row r="13" spans="1:4" x14ac:dyDescent="0.2">
      <c r="A13" s="16"/>
      <c r="B13" s="17" t="s">
        <v>12</v>
      </c>
      <c r="C13" s="22">
        <v>22452</v>
      </c>
    </row>
    <row r="14" spans="1:4" x14ac:dyDescent="0.2">
      <c r="A14" s="16"/>
      <c r="B14" s="14" t="s">
        <v>13</v>
      </c>
      <c r="C14" s="15">
        <f>C15+C16+C17+C18+C19+C20+C21+C22</f>
        <v>83455336</v>
      </c>
    </row>
    <row r="15" spans="1:4" x14ac:dyDescent="0.2">
      <c r="A15" s="16"/>
      <c r="B15" s="70" t="s">
        <v>276</v>
      </c>
      <c r="C15" s="71">
        <v>29212643</v>
      </c>
    </row>
    <row r="16" spans="1:4" ht="36" x14ac:dyDescent="0.2">
      <c r="A16" s="16"/>
      <c r="B16" s="70" t="s">
        <v>277</v>
      </c>
      <c r="C16" s="71">
        <v>19537728</v>
      </c>
    </row>
    <row r="17" spans="1:3" ht="24" x14ac:dyDescent="0.2">
      <c r="A17" s="16"/>
      <c r="B17" s="70" t="s">
        <v>278</v>
      </c>
      <c r="C17" s="71">
        <v>9421519</v>
      </c>
    </row>
    <row r="18" spans="1:3" ht="24" x14ac:dyDescent="0.2">
      <c r="A18" s="16"/>
      <c r="B18" s="70" t="s">
        <v>279</v>
      </c>
      <c r="C18" s="71">
        <v>14223125</v>
      </c>
    </row>
    <row r="19" spans="1:3" ht="24" x14ac:dyDescent="0.2">
      <c r="A19" s="16"/>
      <c r="B19" s="70" t="s">
        <v>280</v>
      </c>
      <c r="C19" s="71">
        <v>3131997</v>
      </c>
    </row>
    <row r="20" spans="1:3" ht="24" x14ac:dyDescent="0.2">
      <c r="A20" s="16"/>
      <c r="B20" s="70" t="s">
        <v>281</v>
      </c>
      <c r="C20" s="71">
        <v>2591492</v>
      </c>
    </row>
    <row r="21" spans="1:3" ht="24" x14ac:dyDescent="0.2">
      <c r="A21" s="16"/>
      <c r="B21" s="70" t="s">
        <v>282</v>
      </c>
      <c r="C21" s="71">
        <v>2328826</v>
      </c>
    </row>
    <row r="22" spans="1:3" ht="24" x14ac:dyDescent="0.2">
      <c r="A22" s="16"/>
      <c r="B22" s="70" t="s">
        <v>283</v>
      </c>
      <c r="C22" s="71">
        <v>3008006</v>
      </c>
    </row>
    <row r="23" spans="1:3" ht="15" customHeight="1" x14ac:dyDescent="0.2">
      <c r="A23" s="122" t="s">
        <v>14</v>
      </c>
      <c r="B23" s="123"/>
      <c r="C23" s="128"/>
    </row>
    <row r="24" spans="1:3" ht="15" customHeight="1" x14ac:dyDescent="0.25">
      <c r="A24" s="72" t="s">
        <v>15</v>
      </c>
      <c r="B24" s="67"/>
      <c r="C24" s="23">
        <f>C25</f>
        <v>14500</v>
      </c>
    </row>
    <row r="25" spans="1:3" ht="15" customHeight="1" x14ac:dyDescent="0.2">
      <c r="A25" s="20"/>
      <c r="B25" s="21" t="s">
        <v>16</v>
      </c>
      <c r="C25" s="15">
        <f>C26+C27</f>
        <v>14500</v>
      </c>
    </row>
    <row r="26" spans="1:3" ht="24" customHeight="1" x14ac:dyDescent="0.2">
      <c r="A26" s="20"/>
      <c r="B26" s="68" t="s">
        <v>17</v>
      </c>
      <c r="C26" s="69">
        <v>4500</v>
      </c>
    </row>
    <row r="27" spans="1:3" ht="26.25" customHeight="1" x14ac:dyDescent="0.2">
      <c r="A27" s="20"/>
      <c r="B27" s="68" t="s">
        <v>18</v>
      </c>
      <c r="C27" s="69">
        <v>10000</v>
      </c>
    </row>
    <row r="28" spans="1:3" ht="15" customHeight="1" x14ac:dyDescent="0.25">
      <c r="A28" s="72" t="s">
        <v>19</v>
      </c>
      <c r="B28" s="67"/>
      <c r="C28" s="23">
        <f>C29</f>
        <v>2772306</v>
      </c>
    </row>
    <row r="29" spans="1:3" ht="15" customHeight="1" x14ac:dyDescent="0.2">
      <c r="A29" s="18"/>
      <c r="B29" s="21" t="s">
        <v>16</v>
      </c>
      <c r="C29" s="15">
        <f>C30+C31</f>
        <v>2772306</v>
      </c>
    </row>
    <row r="30" spans="1:3" ht="15" customHeight="1" x14ac:dyDescent="0.2">
      <c r="A30" s="20"/>
      <c r="B30" s="68" t="s">
        <v>20</v>
      </c>
      <c r="C30" s="69">
        <v>548306</v>
      </c>
    </row>
    <row r="31" spans="1:3" ht="15" customHeight="1" x14ac:dyDescent="0.2">
      <c r="A31" s="20"/>
      <c r="B31" s="68" t="s">
        <v>21</v>
      </c>
      <c r="C31" s="69">
        <v>2224000</v>
      </c>
    </row>
    <row r="32" spans="1:3" ht="15" x14ac:dyDescent="0.25">
      <c r="A32" s="72" t="s">
        <v>22</v>
      </c>
      <c r="B32" s="74"/>
      <c r="C32" s="23">
        <f>C33</f>
        <v>397409</v>
      </c>
    </row>
    <row r="33" spans="1:3" x14ac:dyDescent="0.2">
      <c r="A33" s="13"/>
      <c r="B33" s="21" t="s">
        <v>16</v>
      </c>
      <c r="C33" s="15">
        <f>C34+C35</f>
        <v>397409</v>
      </c>
    </row>
    <row r="34" spans="1:3" x14ac:dyDescent="0.2">
      <c r="A34" s="16"/>
      <c r="B34" s="68" t="s">
        <v>23</v>
      </c>
      <c r="C34" s="69">
        <v>171055</v>
      </c>
    </row>
    <row r="35" spans="1:3" x14ac:dyDescent="0.2">
      <c r="A35" s="16"/>
      <c r="B35" s="68" t="s">
        <v>24</v>
      </c>
      <c r="C35" s="69">
        <v>226354</v>
      </c>
    </row>
    <row r="36" spans="1:3" x14ac:dyDescent="0.2">
      <c r="A36" s="16"/>
      <c r="B36" s="73" t="s">
        <v>25</v>
      </c>
      <c r="C36" s="69">
        <v>63569</v>
      </c>
    </row>
    <row r="37" spans="1:3" ht="15" x14ac:dyDescent="0.25">
      <c r="A37" s="129" t="s">
        <v>26</v>
      </c>
      <c r="B37" s="130"/>
      <c r="C37" s="23">
        <f>C38</f>
        <v>27750</v>
      </c>
    </row>
    <row r="38" spans="1:3" x14ac:dyDescent="0.2">
      <c r="A38" s="16"/>
      <c r="B38" s="21" t="s">
        <v>16</v>
      </c>
      <c r="C38" s="15">
        <f>C39+C40+C41</f>
        <v>27750</v>
      </c>
    </row>
    <row r="39" spans="1:3" x14ac:dyDescent="0.2">
      <c r="A39" s="16"/>
      <c r="B39" s="73" t="s">
        <v>27</v>
      </c>
      <c r="C39" s="71">
        <v>6480</v>
      </c>
    </row>
    <row r="40" spans="1:3" x14ac:dyDescent="0.2">
      <c r="A40" s="16"/>
      <c r="B40" s="73" t="s">
        <v>28</v>
      </c>
      <c r="C40" s="71">
        <v>10635</v>
      </c>
    </row>
    <row r="41" spans="1:3" x14ac:dyDescent="0.2">
      <c r="A41" s="16"/>
      <c r="B41" s="73" t="s">
        <v>29</v>
      </c>
      <c r="C41" s="71">
        <v>10635</v>
      </c>
    </row>
    <row r="42" spans="1:3" ht="15" x14ac:dyDescent="0.25">
      <c r="A42" s="75" t="s">
        <v>30</v>
      </c>
      <c r="B42" s="74"/>
      <c r="C42" s="23">
        <f>C43</f>
        <v>10000</v>
      </c>
    </row>
    <row r="43" spans="1:3" ht="25.5" x14ac:dyDescent="0.2">
      <c r="A43" s="13"/>
      <c r="B43" s="21" t="s">
        <v>31</v>
      </c>
      <c r="C43" s="22">
        <f>C44+C45</f>
        <v>10000</v>
      </c>
    </row>
    <row r="44" spans="1:3" ht="24" x14ac:dyDescent="0.2">
      <c r="A44" s="13"/>
      <c r="B44" s="68" t="s">
        <v>32</v>
      </c>
      <c r="C44" s="69">
        <v>5000</v>
      </c>
    </row>
    <row r="45" spans="1:3" ht="24" x14ac:dyDescent="0.2">
      <c r="A45" s="13"/>
      <c r="B45" s="68" t="s">
        <v>288</v>
      </c>
      <c r="C45" s="69">
        <v>5000</v>
      </c>
    </row>
    <row r="46" spans="1:3" ht="15" x14ac:dyDescent="0.25">
      <c r="A46" s="75" t="s">
        <v>33</v>
      </c>
      <c r="B46" s="74"/>
      <c r="C46" s="23">
        <f>C47</f>
        <v>3416306</v>
      </c>
    </row>
    <row r="47" spans="1:3" x14ac:dyDescent="0.2">
      <c r="A47" s="13"/>
      <c r="B47" s="21" t="s">
        <v>13</v>
      </c>
      <c r="C47" s="22">
        <f>C48+C49+C50+C51+C52</f>
        <v>3416306</v>
      </c>
    </row>
    <row r="48" spans="1:3" ht="36" x14ac:dyDescent="0.2">
      <c r="A48" s="13"/>
      <c r="B48" s="68" t="s">
        <v>284</v>
      </c>
      <c r="C48" s="69">
        <v>546905</v>
      </c>
    </row>
    <row r="49" spans="1:3" ht="36" x14ac:dyDescent="0.2">
      <c r="A49" s="13"/>
      <c r="B49" s="68" t="s">
        <v>34</v>
      </c>
      <c r="C49" s="69">
        <v>563871</v>
      </c>
    </row>
    <row r="50" spans="1:3" ht="24" x14ac:dyDescent="0.2">
      <c r="A50" s="13"/>
      <c r="B50" s="68" t="s">
        <v>35</v>
      </c>
      <c r="C50" s="69">
        <v>934269</v>
      </c>
    </row>
    <row r="51" spans="1:3" ht="36" x14ac:dyDescent="0.2">
      <c r="A51" s="13"/>
      <c r="B51" s="68" t="s">
        <v>36</v>
      </c>
      <c r="C51" s="69">
        <v>842069</v>
      </c>
    </row>
    <row r="52" spans="1:3" ht="26.25" customHeight="1" x14ac:dyDescent="0.2">
      <c r="A52" s="13"/>
      <c r="B52" s="68" t="s">
        <v>37</v>
      </c>
      <c r="C52" s="69">
        <v>529192</v>
      </c>
    </row>
    <row r="53" spans="1:3" ht="15" x14ac:dyDescent="0.25">
      <c r="A53" s="131" t="s">
        <v>38</v>
      </c>
      <c r="B53" s="132"/>
      <c r="C53" s="23">
        <f>C54+C57+C60</f>
        <v>81500</v>
      </c>
    </row>
    <row r="54" spans="1:3" x14ac:dyDescent="0.2">
      <c r="A54" s="13"/>
      <c r="B54" s="24" t="s">
        <v>39</v>
      </c>
      <c r="C54" s="15">
        <f>C55</f>
        <v>12000</v>
      </c>
    </row>
    <row r="55" spans="1:3" ht="24" x14ac:dyDescent="0.2">
      <c r="A55" s="16"/>
      <c r="B55" s="68" t="s">
        <v>40</v>
      </c>
      <c r="C55" s="71">
        <v>12000</v>
      </c>
    </row>
    <row r="56" spans="1:3" ht="24" x14ac:dyDescent="0.2">
      <c r="A56" s="16"/>
      <c r="B56" s="68" t="s">
        <v>41</v>
      </c>
      <c r="C56" s="71">
        <v>262500</v>
      </c>
    </row>
    <row r="57" spans="1:3" x14ac:dyDescent="0.2">
      <c r="A57" s="16"/>
      <c r="B57" s="24" t="s">
        <v>42</v>
      </c>
      <c r="C57" s="15">
        <f>C58</f>
        <v>32000</v>
      </c>
    </row>
    <row r="58" spans="1:3" ht="36" x14ac:dyDescent="0.2">
      <c r="A58" s="16"/>
      <c r="B58" s="68" t="s">
        <v>43</v>
      </c>
      <c r="C58" s="69">
        <v>32000</v>
      </c>
    </row>
    <row r="59" spans="1:3" ht="15" customHeight="1" x14ac:dyDescent="0.2">
      <c r="A59" s="122" t="s">
        <v>14</v>
      </c>
      <c r="B59" s="123"/>
      <c r="C59" s="128"/>
    </row>
    <row r="60" spans="1:3" ht="15" x14ac:dyDescent="0.25">
      <c r="A60" s="72" t="s">
        <v>44</v>
      </c>
      <c r="B60" s="74"/>
      <c r="C60" s="23">
        <f>C61</f>
        <v>37500</v>
      </c>
    </row>
    <row r="61" spans="1:3" x14ac:dyDescent="0.2">
      <c r="A61" s="13"/>
      <c r="B61" s="21" t="s">
        <v>45</v>
      </c>
      <c r="C61" s="15">
        <f>C62+C63</f>
        <v>37500</v>
      </c>
    </row>
    <row r="62" spans="1:3" ht="24" x14ac:dyDescent="0.2">
      <c r="A62" s="16"/>
      <c r="B62" s="68" t="s">
        <v>46</v>
      </c>
      <c r="C62" s="69">
        <v>7500</v>
      </c>
    </row>
    <row r="63" spans="1:3" ht="39.75" customHeight="1" x14ac:dyDescent="0.2">
      <c r="A63" s="25"/>
      <c r="B63" s="76" t="s">
        <v>47</v>
      </c>
      <c r="C63" s="77">
        <v>30000</v>
      </c>
    </row>
    <row r="64" spans="1:3" ht="15" x14ac:dyDescent="0.25">
      <c r="A64" s="26" t="s">
        <v>48</v>
      </c>
      <c r="B64" s="27"/>
      <c r="C64" s="11">
        <f>C65</f>
        <v>16100</v>
      </c>
    </row>
    <row r="65" spans="1:3" x14ac:dyDescent="0.2">
      <c r="A65" s="13"/>
      <c r="B65" s="24" t="s">
        <v>49</v>
      </c>
      <c r="C65" s="15">
        <f>C66+C67</f>
        <v>16100</v>
      </c>
    </row>
    <row r="66" spans="1:3" x14ac:dyDescent="0.2">
      <c r="A66" s="28"/>
      <c r="B66" s="73" t="s">
        <v>50</v>
      </c>
      <c r="C66" s="71">
        <v>7500</v>
      </c>
    </row>
    <row r="67" spans="1:3" x14ac:dyDescent="0.2">
      <c r="A67" s="29"/>
      <c r="B67" s="78" t="s">
        <v>27</v>
      </c>
      <c r="C67" s="71">
        <v>8600</v>
      </c>
    </row>
    <row r="68" spans="1:3" ht="15" x14ac:dyDescent="0.2">
      <c r="A68" s="114" t="s">
        <v>14</v>
      </c>
      <c r="B68" s="115"/>
      <c r="C68" s="80"/>
    </row>
    <row r="69" spans="1:3" x14ac:dyDescent="0.2">
      <c r="A69" s="72" t="s">
        <v>51</v>
      </c>
      <c r="B69" s="30"/>
      <c r="C69" s="79">
        <f>C70</f>
        <v>378120</v>
      </c>
    </row>
    <row r="70" spans="1:3" x14ac:dyDescent="0.2">
      <c r="A70" s="28"/>
      <c r="B70" s="21" t="s">
        <v>49</v>
      </c>
      <c r="C70" s="15">
        <f>C71+C72</f>
        <v>378120</v>
      </c>
    </row>
    <row r="71" spans="1:3" x14ac:dyDescent="0.2">
      <c r="A71" s="28"/>
      <c r="B71" s="73" t="s">
        <v>50</v>
      </c>
      <c r="C71" s="71">
        <v>188560</v>
      </c>
    </row>
    <row r="72" spans="1:3" x14ac:dyDescent="0.2">
      <c r="A72" s="28"/>
      <c r="B72" s="73" t="s">
        <v>27</v>
      </c>
      <c r="C72" s="71">
        <v>189560</v>
      </c>
    </row>
    <row r="73" spans="1:3" ht="15" x14ac:dyDescent="0.25">
      <c r="A73" s="31" t="s">
        <v>52</v>
      </c>
      <c r="B73" s="32"/>
      <c r="C73" s="11">
        <f>C74+C83+C87</f>
        <v>3258222411.8099995</v>
      </c>
    </row>
    <row r="74" spans="1:3" x14ac:dyDescent="0.2">
      <c r="A74" s="13"/>
      <c r="B74" s="33" t="s">
        <v>53</v>
      </c>
      <c r="C74" s="19">
        <f>C75+C76+C77+C78+C79+C80+C81+C82</f>
        <v>13163280.949999999</v>
      </c>
    </row>
    <row r="75" spans="1:3" ht="24" x14ac:dyDescent="0.2">
      <c r="A75" s="34"/>
      <c r="B75" s="68" t="s">
        <v>54</v>
      </c>
      <c r="C75" s="71">
        <v>1004409</v>
      </c>
    </row>
    <row r="76" spans="1:3" ht="34.5" customHeight="1" x14ac:dyDescent="0.2">
      <c r="A76" s="34"/>
      <c r="B76" s="68" t="s">
        <v>55</v>
      </c>
      <c r="C76" s="71">
        <v>717668.1</v>
      </c>
    </row>
    <row r="77" spans="1:3" ht="24" x14ac:dyDescent="0.2">
      <c r="A77" s="34"/>
      <c r="B77" s="68" t="s">
        <v>56</v>
      </c>
      <c r="C77" s="71">
        <v>57375.199999999997</v>
      </c>
    </row>
    <row r="78" spans="1:3" x14ac:dyDescent="0.2">
      <c r="A78" s="34"/>
      <c r="B78" s="68" t="s">
        <v>57</v>
      </c>
      <c r="C78" s="71">
        <v>3515285.9</v>
      </c>
    </row>
    <row r="79" spans="1:3" ht="24" x14ac:dyDescent="0.2">
      <c r="A79" s="34"/>
      <c r="B79" s="73" t="s">
        <v>58</v>
      </c>
      <c r="C79" s="71">
        <v>61972.85</v>
      </c>
    </row>
    <row r="80" spans="1:3" x14ac:dyDescent="0.2">
      <c r="A80" s="34"/>
      <c r="B80" s="73" t="s">
        <v>59</v>
      </c>
      <c r="C80" s="71">
        <v>1910280.4</v>
      </c>
    </row>
    <row r="81" spans="1:3" x14ac:dyDescent="0.2">
      <c r="A81" s="34"/>
      <c r="B81" s="73" t="s">
        <v>60</v>
      </c>
      <c r="C81" s="71">
        <v>5726864.7999999998</v>
      </c>
    </row>
    <row r="82" spans="1:3" ht="24" x14ac:dyDescent="0.2">
      <c r="A82" s="34"/>
      <c r="B82" s="73" t="s">
        <v>61</v>
      </c>
      <c r="C82" s="71">
        <v>169424.7</v>
      </c>
    </row>
    <row r="83" spans="1:3" x14ac:dyDescent="0.2">
      <c r="A83" s="13"/>
      <c r="B83" s="33" t="s">
        <v>62</v>
      </c>
      <c r="C83" s="19">
        <f>C84+C85+C86</f>
        <v>2967390920.6999998</v>
      </c>
    </row>
    <row r="84" spans="1:3" x14ac:dyDescent="0.2">
      <c r="A84" s="34"/>
      <c r="B84" s="68" t="s">
        <v>50</v>
      </c>
      <c r="C84" s="71">
        <v>323759378.39999998</v>
      </c>
    </row>
    <row r="85" spans="1:3" x14ac:dyDescent="0.2">
      <c r="A85" s="34"/>
      <c r="B85" s="68" t="s">
        <v>27</v>
      </c>
      <c r="C85" s="71">
        <v>119078.1</v>
      </c>
    </row>
    <row r="86" spans="1:3" ht="24" x14ac:dyDescent="0.2">
      <c r="A86" s="34"/>
      <c r="B86" s="68" t="s">
        <v>63</v>
      </c>
      <c r="C86" s="71">
        <v>2643512464.1999998</v>
      </c>
    </row>
    <row r="87" spans="1:3" x14ac:dyDescent="0.2">
      <c r="A87" s="13"/>
      <c r="B87" s="33" t="s">
        <v>64</v>
      </c>
      <c r="C87" s="19">
        <f>C88+C89+C90+C91+C92+C93+C94+C95+C96+C97+C98+C99+C100+C101+C102</f>
        <v>277668210.16000003</v>
      </c>
    </row>
    <row r="88" spans="1:3" ht="24" x14ac:dyDescent="0.2">
      <c r="A88" s="34"/>
      <c r="B88" s="68" t="s">
        <v>65</v>
      </c>
      <c r="C88" s="71">
        <v>700402</v>
      </c>
    </row>
    <row r="89" spans="1:3" ht="24" x14ac:dyDescent="0.2">
      <c r="A89" s="34"/>
      <c r="B89" s="68" t="s">
        <v>66</v>
      </c>
      <c r="C89" s="71">
        <v>220724533</v>
      </c>
    </row>
    <row r="90" spans="1:3" ht="24" x14ac:dyDescent="0.2">
      <c r="A90" s="34"/>
      <c r="B90" s="73" t="s">
        <v>67</v>
      </c>
      <c r="C90" s="71">
        <v>1564410.5</v>
      </c>
    </row>
    <row r="91" spans="1:3" ht="24" x14ac:dyDescent="0.2">
      <c r="A91" s="34"/>
      <c r="B91" s="73" t="s">
        <v>68</v>
      </c>
      <c r="C91" s="71">
        <v>206250</v>
      </c>
    </row>
    <row r="92" spans="1:3" ht="24" x14ac:dyDescent="0.2">
      <c r="A92" s="34"/>
      <c r="B92" s="73" t="s">
        <v>69</v>
      </c>
      <c r="C92" s="71">
        <v>7961308</v>
      </c>
    </row>
    <row r="93" spans="1:3" ht="24" x14ac:dyDescent="0.2">
      <c r="A93" s="34"/>
      <c r="B93" s="73" t="s">
        <v>70</v>
      </c>
      <c r="C93" s="71">
        <v>140720</v>
      </c>
    </row>
    <row r="94" spans="1:3" ht="24" x14ac:dyDescent="0.2">
      <c r="A94" s="34"/>
      <c r="B94" s="73" t="s">
        <v>71</v>
      </c>
      <c r="C94" s="71">
        <v>33516</v>
      </c>
    </row>
    <row r="95" spans="1:3" ht="24" x14ac:dyDescent="0.2">
      <c r="A95" s="34"/>
      <c r="B95" s="73" t="s">
        <v>72</v>
      </c>
      <c r="C95" s="71">
        <v>20340896.699999999</v>
      </c>
    </row>
    <row r="96" spans="1:3" x14ac:dyDescent="0.2">
      <c r="A96" s="13"/>
      <c r="B96" s="73" t="s">
        <v>73</v>
      </c>
      <c r="C96" s="71">
        <v>3623619.7</v>
      </c>
    </row>
    <row r="97" spans="1:5" ht="24" x14ac:dyDescent="0.2">
      <c r="A97" s="13"/>
      <c r="B97" s="73" t="s">
        <v>74</v>
      </c>
      <c r="C97" s="71">
        <v>1926354.5</v>
      </c>
    </row>
    <row r="98" spans="1:5" x14ac:dyDescent="0.2">
      <c r="A98" s="34"/>
      <c r="B98" s="73" t="s">
        <v>75</v>
      </c>
      <c r="C98" s="71">
        <v>9327.7999999999993</v>
      </c>
    </row>
    <row r="99" spans="1:5" x14ac:dyDescent="0.2">
      <c r="A99" s="34"/>
      <c r="B99" s="73" t="s">
        <v>76</v>
      </c>
      <c r="C99" s="71">
        <v>18909997</v>
      </c>
    </row>
    <row r="100" spans="1:5" ht="24" x14ac:dyDescent="0.2">
      <c r="A100" s="34"/>
      <c r="B100" s="68" t="s">
        <v>77</v>
      </c>
      <c r="C100" s="71">
        <v>44148.92</v>
      </c>
    </row>
    <row r="101" spans="1:5" ht="24" x14ac:dyDescent="0.2">
      <c r="A101" s="34"/>
      <c r="B101" s="73" t="s">
        <v>78</v>
      </c>
      <c r="C101" s="71">
        <v>1459510.5</v>
      </c>
    </row>
    <row r="102" spans="1:5" x14ac:dyDescent="0.2">
      <c r="A102" s="34"/>
      <c r="B102" s="68" t="s">
        <v>79</v>
      </c>
      <c r="C102" s="71">
        <v>23215.54</v>
      </c>
    </row>
    <row r="103" spans="1:5" ht="15" x14ac:dyDescent="0.25">
      <c r="A103" s="35" t="s">
        <v>80</v>
      </c>
      <c r="B103" s="36"/>
      <c r="C103" s="23">
        <f>C104+C110</f>
        <v>2100940</v>
      </c>
    </row>
    <row r="104" spans="1:5" x14ac:dyDescent="0.2">
      <c r="A104" s="13"/>
      <c r="B104" s="24" t="s">
        <v>81</v>
      </c>
      <c r="C104" s="15">
        <f>C105+C106+C107+C108</f>
        <v>2100000</v>
      </c>
    </row>
    <row r="105" spans="1:5" ht="24" x14ac:dyDescent="0.2">
      <c r="A105" s="16"/>
      <c r="B105" s="68" t="s">
        <v>82</v>
      </c>
      <c r="C105" s="71">
        <v>650000</v>
      </c>
    </row>
    <row r="106" spans="1:5" ht="24" x14ac:dyDescent="0.2">
      <c r="A106" s="37"/>
      <c r="B106" s="81" t="s">
        <v>83</v>
      </c>
      <c r="C106" s="82">
        <v>600000</v>
      </c>
    </row>
    <row r="107" spans="1:5" x14ac:dyDescent="0.2">
      <c r="A107" s="37"/>
      <c r="B107" s="81" t="s">
        <v>84</v>
      </c>
      <c r="C107" s="82">
        <v>200000</v>
      </c>
    </row>
    <row r="108" spans="1:5" ht="24" x14ac:dyDescent="0.2">
      <c r="A108" s="37"/>
      <c r="B108" s="81" t="s">
        <v>85</v>
      </c>
      <c r="C108" s="82">
        <v>650000</v>
      </c>
    </row>
    <row r="109" spans="1:5" ht="15" x14ac:dyDescent="0.2">
      <c r="A109" s="114" t="s">
        <v>14</v>
      </c>
      <c r="B109" s="115"/>
      <c r="C109" s="83"/>
    </row>
    <row r="110" spans="1:5" ht="15" x14ac:dyDescent="0.25">
      <c r="A110" s="84" t="s">
        <v>86</v>
      </c>
      <c r="B110" s="36"/>
      <c r="C110" s="23">
        <f>C111</f>
        <v>940</v>
      </c>
    </row>
    <row r="111" spans="1:5" x14ac:dyDescent="0.2">
      <c r="A111" s="13"/>
      <c r="B111" s="24" t="s">
        <v>87</v>
      </c>
      <c r="C111" s="15">
        <f>C112</f>
        <v>940</v>
      </c>
    </row>
    <row r="112" spans="1:5" ht="36" x14ac:dyDescent="0.2">
      <c r="A112" s="38"/>
      <c r="B112" s="68" t="s">
        <v>88</v>
      </c>
      <c r="C112" s="69">
        <v>940</v>
      </c>
      <c r="E112" s="12"/>
    </row>
    <row r="113" spans="1:5" ht="15" x14ac:dyDescent="0.25">
      <c r="A113" s="39" t="s">
        <v>89</v>
      </c>
      <c r="B113" s="40"/>
      <c r="C113" s="23">
        <f>C114</f>
        <v>20000</v>
      </c>
      <c r="E113" s="12"/>
    </row>
    <row r="114" spans="1:5" x14ac:dyDescent="0.2">
      <c r="A114" s="38"/>
      <c r="B114" s="24" t="s">
        <v>90</v>
      </c>
      <c r="C114" s="15">
        <f>C115+C116</f>
        <v>20000</v>
      </c>
      <c r="E114" s="12"/>
    </row>
    <row r="115" spans="1:5" x14ac:dyDescent="0.2">
      <c r="A115" s="38"/>
      <c r="B115" s="85" t="s">
        <v>50</v>
      </c>
      <c r="C115" s="71">
        <v>10000</v>
      </c>
      <c r="E115" s="12"/>
    </row>
    <row r="116" spans="1:5" x14ac:dyDescent="0.2">
      <c r="A116" s="38"/>
      <c r="B116" s="85" t="s">
        <v>27</v>
      </c>
      <c r="C116" s="71">
        <v>10000</v>
      </c>
      <c r="E116" s="12"/>
    </row>
    <row r="117" spans="1:5" ht="15" x14ac:dyDescent="0.25">
      <c r="A117" s="39" t="s">
        <v>91</v>
      </c>
      <c r="B117" s="36"/>
      <c r="C117" s="23">
        <f>C118+C121+C125+C129</f>
        <v>87300</v>
      </c>
    </row>
    <row r="118" spans="1:5" ht="25.5" x14ac:dyDescent="0.2">
      <c r="A118" s="41"/>
      <c r="B118" s="24" t="s">
        <v>92</v>
      </c>
      <c r="C118" s="42">
        <f>C119</f>
        <v>10000</v>
      </c>
    </row>
    <row r="119" spans="1:5" x14ac:dyDescent="0.2">
      <c r="A119" s="41"/>
      <c r="B119" s="68" t="s">
        <v>50</v>
      </c>
      <c r="C119" s="71">
        <v>10000</v>
      </c>
    </row>
    <row r="120" spans="1:5" ht="15" customHeight="1" x14ac:dyDescent="0.2">
      <c r="A120" s="122" t="s">
        <v>14</v>
      </c>
      <c r="B120" s="123"/>
      <c r="C120" s="86"/>
      <c r="E120" s="12"/>
    </row>
    <row r="121" spans="1:5" ht="15" customHeight="1" x14ac:dyDescent="0.2">
      <c r="A121" s="87" t="s">
        <v>93</v>
      </c>
      <c r="B121" s="67"/>
      <c r="C121" s="43">
        <f>C122</f>
        <v>3500</v>
      </c>
      <c r="E121" s="12"/>
    </row>
    <row r="122" spans="1:5" ht="33" customHeight="1" x14ac:dyDescent="0.2">
      <c r="A122" s="20"/>
      <c r="B122" s="45" t="s">
        <v>92</v>
      </c>
      <c r="C122" s="22">
        <f>C123+C124</f>
        <v>3500</v>
      </c>
      <c r="E122" s="12"/>
    </row>
    <row r="123" spans="1:5" ht="15" customHeight="1" x14ac:dyDescent="0.2">
      <c r="A123" s="20"/>
      <c r="B123" s="85" t="s">
        <v>50</v>
      </c>
      <c r="C123" s="71">
        <v>2800</v>
      </c>
      <c r="E123" s="12"/>
    </row>
    <row r="124" spans="1:5" ht="15" customHeight="1" x14ac:dyDescent="0.2">
      <c r="A124" s="20"/>
      <c r="B124" s="85" t="s">
        <v>27</v>
      </c>
      <c r="C124" s="71">
        <v>700</v>
      </c>
      <c r="E124" s="12"/>
    </row>
    <row r="125" spans="1:5" ht="15" x14ac:dyDescent="0.25">
      <c r="A125" s="87" t="s">
        <v>289</v>
      </c>
      <c r="B125" s="40"/>
      <c r="C125" s="23">
        <f>C126</f>
        <v>3000</v>
      </c>
      <c r="E125" s="12"/>
    </row>
    <row r="126" spans="1:5" ht="25.5" x14ac:dyDescent="0.2">
      <c r="A126" s="44"/>
      <c r="B126" s="24" t="s">
        <v>92</v>
      </c>
      <c r="C126" s="22">
        <f>C127</f>
        <v>3000</v>
      </c>
      <c r="E126" s="12"/>
    </row>
    <row r="127" spans="1:5" x14ac:dyDescent="0.2">
      <c r="A127" s="38"/>
      <c r="B127" s="85" t="s">
        <v>50</v>
      </c>
      <c r="C127" s="71">
        <v>3000</v>
      </c>
      <c r="E127" s="12"/>
    </row>
    <row r="128" spans="1:5" x14ac:dyDescent="0.2">
      <c r="A128" s="38"/>
      <c r="B128" s="85" t="s">
        <v>27</v>
      </c>
      <c r="C128" s="71">
        <v>3000</v>
      </c>
      <c r="E128" s="12"/>
    </row>
    <row r="129" spans="1:5" ht="15" x14ac:dyDescent="0.25">
      <c r="A129" s="87" t="s">
        <v>94</v>
      </c>
      <c r="B129" s="88"/>
      <c r="C129" s="89">
        <f>C130</f>
        <v>70800</v>
      </c>
      <c r="E129" s="12"/>
    </row>
    <row r="130" spans="1:5" ht="25.5" x14ac:dyDescent="0.2">
      <c r="A130" s="38"/>
      <c r="B130" s="24" t="s">
        <v>92</v>
      </c>
      <c r="C130" s="46">
        <f>C131+C132</f>
        <v>70800</v>
      </c>
      <c r="E130" s="12"/>
    </row>
    <row r="131" spans="1:5" x14ac:dyDescent="0.2">
      <c r="A131" s="38"/>
      <c r="B131" s="85" t="s">
        <v>50</v>
      </c>
      <c r="C131" s="90">
        <v>3400</v>
      </c>
      <c r="E131" s="12"/>
    </row>
    <row r="132" spans="1:5" x14ac:dyDescent="0.2">
      <c r="A132" s="38"/>
      <c r="B132" s="85" t="s">
        <v>27</v>
      </c>
      <c r="C132" s="90">
        <v>67400</v>
      </c>
      <c r="E132" s="12"/>
    </row>
    <row r="133" spans="1:5" ht="15" customHeight="1" x14ac:dyDescent="0.2">
      <c r="A133" s="114" t="s">
        <v>95</v>
      </c>
      <c r="B133" s="115"/>
      <c r="C133" s="43">
        <f>C134</f>
        <v>150000</v>
      </c>
      <c r="E133" s="12"/>
    </row>
    <row r="134" spans="1:5" x14ac:dyDescent="0.2">
      <c r="A134" s="38"/>
      <c r="B134" s="24" t="s">
        <v>96</v>
      </c>
      <c r="C134" s="15">
        <f>C135</f>
        <v>150000</v>
      </c>
      <c r="E134" s="12"/>
    </row>
    <row r="135" spans="1:5" ht="24" x14ac:dyDescent="0.2">
      <c r="A135" s="38"/>
      <c r="B135" s="85" t="s">
        <v>97</v>
      </c>
      <c r="C135" s="71">
        <v>150000</v>
      </c>
      <c r="E135" s="12"/>
    </row>
    <row r="136" spans="1:5" ht="15" x14ac:dyDescent="0.25">
      <c r="A136" s="116" t="s">
        <v>98</v>
      </c>
      <c r="B136" s="117"/>
      <c r="C136" s="23">
        <f>C137+C142</f>
        <v>1992200</v>
      </c>
      <c r="E136" s="12"/>
    </row>
    <row r="137" spans="1:5" x14ac:dyDescent="0.2">
      <c r="A137" s="38"/>
      <c r="B137" s="45" t="s">
        <v>39</v>
      </c>
      <c r="C137" s="15">
        <f>C138</f>
        <v>1990040</v>
      </c>
      <c r="E137" s="12"/>
    </row>
    <row r="138" spans="1:5" x14ac:dyDescent="0.2">
      <c r="A138" s="38"/>
      <c r="B138" s="73" t="s">
        <v>99</v>
      </c>
      <c r="C138" s="71">
        <v>1990040</v>
      </c>
      <c r="E138" s="12"/>
    </row>
    <row r="139" spans="1:5" x14ac:dyDescent="0.2">
      <c r="A139" s="38"/>
      <c r="B139" s="73" t="s">
        <v>100</v>
      </c>
      <c r="C139" s="71">
        <v>5844</v>
      </c>
      <c r="E139" s="12"/>
    </row>
    <row r="140" spans="1:5" ht="24" x14ac:dyDescent="0.2">
      <c r="A140" s="38"/>
      <c r="B140" s="85" t="s">
        <v>101</v>
      </c>
      <c r="C140" s="71">
        <v>190957.63</v>
      </c>
      <c r="E140" s="12"/>
    </row>
    <row r="141" spans="1:5" ht="14.25" customHeight="1" x14ac:dyDescent="0.2">
      <c r="A141" s="114" t="s">
        <v>14</v>
      </c>
      <c r="B141" s="115"/>
      <c r="C141" s="80"/>
      <c r="E141" s="12"/>
    </row>
    <row r="142" spans="1:5" ht="15" x14ac:dyDescent="0.25">
      <c r="A142" s="72" t="s">
        <v>102</v>
      </c>
      <c r="B142" s="30"/>
      <c r="C142" s="23">
        <f>C143</f>
        <v>2160</v>
      </c>
      <c r="E142" s="12"/>
    </row>
    <row r="143" spans="1:5" x14ac:dyDescent="0.2">
      <c r="A143" s="38"/>
      <c r="B143" s="24" t="s">
        <v>39</v>
      </c>
      <c r="C143" s="15">
        <f>C144</f>
        <v>2160</v>
      </c>
      <c r="E143" s="12"/>
    </row>
    <row r="144" spans="1:5" ht="24" x14ac:dyDescent="0.2">
      <c r="A144" s="38"/>
      <c r="B144" s="85" t="s">
        <v>103</v>
      </c>
      <c r="C144" s="71">
        <v>2160</v>
      </c>
      <c r="E144" s="12"/>
    </row>
    <row r="145" spans="1:5" ht="15" x14ac:dyDescent="0.25">
      <c r="A145" s="116" t="s">
        <v>104</v>
      </c>
      <c r="B145" s="117"/>
      <c r="C145" s="23">
        <f>C146</f>
        <v>24280466</v>
      </c>
      <c r="E145" s="12"/>
    </row>
    <row r="146" spans="1:5" x14ac:dyDescent="0.2">
      <c r="A146" s="38"/>
      <c r="B146" s="24" t="s">
        <v>39</v>
      </c>
      <c r="C146" s="15">
        <f>C147+C148+C149+C150+C151+C152+C153+C154+C155</f>
        <v>24280466</v>
      </c>
      <c r="E146" s="12"/>
    </row>
    <row r="147" spans="1:5" x14ac:dyDescent="0.2">
      <c r="A147" s="38"/>
      <c r="B147" s="85" t="s">
        <v>105</v>
      </c>
      <c r="C147" s="90">
        <v>3687855</v>
      </c>
      <c r="E147" s="12"/>
    </row>
    <row r="148" spans="1:5" ht="24" x14ac:dyDescent="0.2">
      <c r="A148" s="38"/>
      <c r="B148" s="85" t="s">
        <v>106</v>
      </c>
      <c r="C148" s="90">
        <v>939973</v>
      </c>
      <c r="E148" s="12"/>
    </row>
    <row r="149" spans="1:5" ht="24" x14ac:dyDescent="0.2">
      <c r="A149" s="38"/>
      <c r="B149" s="85" t="s">
        <v>107</v>
      </c>
      <c r="C149" s="90">
        <v>5134047</v>
      </c>
      <c r="E149" s="12"/>
    </row>
    <row r="150" spans="1:5" ht="24" x14ac:dyDescent="0.2">
      <c r="A150" s="38"/>
      <c r="B150" s="85" t="s">
        <v>108</v>
      </c>
      <c r="C150" s="90">
        <v>1020295</v>
      </c>
      <c r="E150" s="12"/>
    </row>
    <row r="151" spans="1:5" ht="24" x14ac:dyDescent="0.2">
      <c r="A151" s="38"/>
      <c r="B151" s="85" t="s">
        <v>109</v>
      </c>
      <c r="C151" s="90">
        <v>733752</v>
      </c>
      <c r="E151" s="12"/>
    </row>
    <row r="152" spans="1:5" ht="24" x14ac:dyDescent="0.2">
      <c r="A152" s="38"/>
      <c r="B152" s="85" t="s">
        <v>110</v>
      </c>
      <c r="C152" s="90">
        <v>2850739</v>
      </c>
      <c r="E152" s="12"/>
    </row>
    <row r="153" spans="1:5" ht="24" x14ac:dyDescent="0.2">
      <c r="A153" s="38"/>
      <c r="B153" s="85" t="s">
        <v>111</v>
      </c>
      <c r="C153" s="90">
        <v>635278</v>
      </c>
      <c r="E153" s="12"/>
    </row>
    <row r="154" spans="1:5" ht="24" x14ac:dyDescent="0.2">
      <c r="A154" s="38"/>
      <c r="B154" s="85" t="s">
        <v>112</v>
      </c>
      <c r="C154" s="90">
        <v>1513752</v>
      </c>
      <c r="E154" s="12"/>
    </row>
    <row r="155" spans="1:5" ht="24" x14ac:dyDescent="0.2">
      <c r="A155" s="38"/>
      <c r="B155" s="85" t="s">
        <v>113</v>
      </c>
      <c r="C155" s="90">
        <v>7764775</v>
      </c>
      <c r="E155" s="12"/>
    </row>
    <row r="156" spans="1:5" ht="15" customHeight="1" x14ac:dyDescent="0.25">
      <c r="A156" s="118" t="s">
        <v>114</v>
      </c>
      <c r="B156" s="119"/>
      <c r="C156" s="23">
        <f>C157</f>
        <v>336680</v>
      </c>
      <c r="E156" s="12"/>
    </row>
    <row r="157" spans="1:5" ht="25.5" x14ac:dyDescent="0.2">
      <c r="A157" s="13"/>
      <c r="B157" s="24" t="s">
        <v>115</v>
      </c>
      <c r="C157" s="15">
        <f>C158+C159+C160</f>
        <v>336680</v>
      </c>
    </row>
    <row r="158" spans="1:5" x14ac:dyDescent="0.2">
      <c r="A158" s="13"/>
      <c r="B158" s="73" t="s">
        <v>50</v>
      </c>
      <c r="C158" s="71">
        <v>6280</v>
      </c>
    </row>
    <row r="159" spans="1:5" x14ac:dyDescent="0.2">
      <c r="A159" s="13"/>
      <c r="B159" s="73" t="s">
        <v>27</v>
      </c>
      <c r="C159" s="71">
        <v>5400</v>
      </c>
    </row>
    <row r="160" spans="1:5" x14ac:dyDescent="0.2">
      <c r="A160" s="13"/>
      <c r="B160" s="73" t="s">
        <v>116</v>
      </c>
      <c r="C160" s="71">
        <v>325000</v>
      </c>
    </row>
    <row r="161" spans="1:4" ht="15" x14ac:dyDescent="0.25">
      <c r="A161" s="47" t="s">
        <v>117</v>
      </c>
      <c r="B161" s="36"/>
      <c r="C161" s="23">
        <f>C162+C165</f>
        <v>229365</v>
      </c>
    </row>
    <row r="162" spans="1:4" x14ac:dyDescent="0.2">
      <c r="A162" s="13"/>
      <c r="B162" s="14" t="s">
        <v>118</v>
      </c>
      <c r="C162" s="15">
        <f>C163+C164</f>
        <v>197550</v>
      </c>
    </row>
    <row r="163" spans="1:4" ht="24" x14ac:dyDescent="0.2">
      <c r="A163" s="16"/>
      <c r="B163" s="73" t="s">
        <v>119</v>
      </c>
      <c r="C163" s="71">
        <v>136950</v>
      </c>
      <c r="D163" s="12"/>
    </row>
    <row r="164" spans="1:4" x14ac:dyDescent="0.2">
      <c r="A164" s="16"/>
      <c r="B164" s="73" t="s">
        <v>120</v>
      </c>
      <c r="C164" s="71">
        <v>60600</v>
      </c>
    </row>
    <row r="165" spans="1:4" ht="31.5" customHeight="1" x14ac:dyDescent="0.2">
      <c r="A165" s="13"/>
      <c r="B165" s="33" t="s">
        <v>121</v>
      </c>
      <c r="C165" s="22">
        <f>C166+C167</f>
        <v>31815</v>
      </c>
    </row>
    <row r="166" spans="1:4" x14ac:dyDescent="0.2">
      <c r="A166" s="16"/>
      <c r="B166" s="73" t="s">
        <v>122</v>
      </c>
      <c r="C166" s="71">
        <v>10100</v>
      </c>
    </row>
    <row r="167" spans="1:4" x14ac:dyDescent="0.2">
      <c r="A167" s="16"/>
      <c r="B167" s="73" t="s">
        <v>123</v>
      </c>
      <c r="C167" s="71">
        <v>21715</v>
      </c>
    </row>
    <row r="168" spans="1:4" ht="15" x14ac:dyDescent="0.25">
      <c r="A168" s="39" t="s">
        <v>124</v>
      </c>
      <c r="B168" s="36"/>
      <c r="C168" s="23">
        <f>C169+C177</f>
        <v>525595610</v>
      </c>
    </row>
    <row r="169" spans="1:4" x14ac:dyDescent="0.2">
      <c r="A169" s="13"/>
      <c r="B169" s="14" t="s">
        <v>125</v>
      </c>
      <c r="C169" s="15">
        <f>C170+C171+C172+C173+C174+C175+C176+C177</f>
        <v>517768691</v>
      </c>
    </row>
    <row r="170" spans="1:4" ht="24" x14ac:dyDescent="0.2">
      <c r="A170" s="16"/>
      <c r="B170" s="73" t="s">
        <v>126</v>
      </c>
      <c r="C170" s="71">
        <v>464919938</v>
      </c>
    </row>
    <row r="171" spans="1:4" ht="24" x14ac:dyDescent="0.2">
      <c r="A171" s="16"/>
      <c r="B171" s="73" t="s">
        <v>127</v>
      </c>
      <c r="C171" s="71">
        <v>2100085</v>
      </c>
    </row>
    <row r="172" spans="1:4" x14ac:dyDescent="0.2">
      <c r="A172" s="37"/>
      <c r="B172" s="78" t="s">
        <v>128</v>
      </c>
      <c r="C172" s="82">
        <v>25739229</v>
      </c>
    </row>
    <row r="173" spans="1:4" ht="24" x14ac:dyDescent="0.2">
      <c r="A173" s="37"/>
      <c r="B173" s="73" t="s">
        <v>129</v>
      </c>
      <c r="C173" s="71">
        <v>13640782</v>
      </c>
    </row>
    <row r="174" spans="1:4" ht="36" x14ac:dyDescent="0.2">
      <c r="A174" s="37"/>
      <c r="B174" s="73" t="s">
        <v>130</v>
      </c>
      <c r="C174" s="71">
        <v>2291569</v>
      </c>
    </row>
    <row r="175" spans="1:4" ht="36" x14ac:dyDescent="0.2">
      <c r="A175" s="48"/>
      <c r="B175" s="91" t="s">
        <v>131</v>
      </c>
      <c r="C175" s="92">
        <v>58271</v>
      </c>
    </row>
    <row r="176" spans="1:4" ht="24" x14ac:dyDescent="0.2">
      <c r="A176" s="37"/>
      <c r="B176" s="78" t="s">
        <v>132</v>
      </c>
      <c r="C176" s="82">
        <v>1191898</v>
      </c>
    </row>
    <row r="177" spans="1:3" x14ac:dyDescent="0.2">
      <c r="A177" s="37"/>
      <c r="B177" s="78" t="s">
        <v>50</v>
      </c>
      <c r="C177" s="82">
        <v>7826919</v>
      </c>
    </row>
    <row r="178" spans="1:3" x14ac:dyDescent="0.2">
      <c r="A178" s="37"/>
      <c r="B178" s="14" t="s">
        <v>133</v>
      </c>
      <c r="C178" s="15">
        <f>C179</f>
        <v>9187240.9199999999</v>
      </c>
    </row>
    <row r="179" spans="1:3" x14ac:dyDescent="0.2">
      <c r="A179" s="37"/>
      <c r="B179" s="73" t="s">
        <v>134</v>
      </c>
      <c r="C179" s="82">
        <v>9187240.9199999999</v>
      </c>
    </row>
    <row r="180" spans="1:3" ht="15" x14ac:dyDescent="0.25">
      <c r="A180" s="39" t="s">
        <v>135</v>
      </c>
      <c r="B180" s="36"/>
      <c r="C180" s="23">
        <f>C181</f>
        <v>8000</v>
      </c>
    </row>
    <row r="181" spans="1:3" x14ac:dyDescent="0.2">
      <c r="A181" s="13"/>
      <c r="B181" s="24" t="s">
        <v>136</v>
      </c>
      <c r="C181" s="22">
        <f>C182+C183+C184</f>
        <v>8000</v>
      </c>
    </row>
    <row r="182" spans="1:3" x14ac:dyDescent="0.2">
      <c r="A182" s="28"/>
      <c r="B182" s="68" t="s">
        <v>137</v>
      </c>
      <c r="C182" s="69">
        <v>2000</v>
      </c>
    </row>
    <row r="183" spans="1:3" x14ac:dyDescent="0.2">
      <c r="A183" s="28"/>
      <c r="B183" s="73" t="s">
        <v>138</v>
      </c>
      <c r="C183" s="69">
        <v>2000</v>
      </c>
    </row>
    <row r="184" spans="1:3" ht="23.25" customHeight="1" x14ac:dyDescent="0.2">
      <c r="A184" s="28"/>
      <c r="B184" s="68" t="s">
        <v>139</v>
      </c>
      <c r="C184" s="69">
        <v>4000</v>
      </c>
    </row>
    <row r="185" spans="1:3" ht="15" x14ac:dyDescent="0.25">
      <c r="A185" s="35" t="s">
        <v>140</v>
      </c>
      <c r="B185" s="36"/>
      <c r="C185" s="49">
        <f>C186</f>
        <v>130000</v>
      </c>
    </row>
    <row r="186" spans="1:3" ht="25.5" x14ac:dyDescent="0.2">
      <c r="A186" s="13"/>
      <c r="B186" s="24" t="s">
        <v>141</v>
      </c>
      <c r="C186" s="22">
        <f>C187</f>
        <v>130000</v>
      </c>
    </row>
    <row r="187" spans="1:3" x14ac:dyDescent="0.2">
      <c r="A187" s="28"/>
      <c r="B187" s="68" t="s">
        <v>50</v>
      </c>
      <c r="C187" s="69">
        <v>130000</v>
      </c>
    </row>
    <row r="188" spans="1:3" ht="15" x14ac:dyDescent="0.2">
      <c r="A188" s="120" t="s">
        <v>142</v>
      </c>
      <c r="B188" s="121"/>
      <c r="C188" s="49">
        <f>C189</f>
        <v>3000</v>
      </c>
    </row>
    <row r="189" spans="1:3" ht="25.5" x14ac:dyDescent="0.2">
      <c r="A189" s="13"/>
      <c r="B189" s="45" t="s">
        <v>143</v>
      </c>
      <c r="C189" s="22">
        <f>C190</f>
        <v>3000</v>
      </c>
    </row>
    <row r="190" spans="1:3" x14ac:dyDescent="0.2">
      <c r="A190" s="28"/>
      <c r="B190" s="73" t="s">
        <v>144</v>
      </c>
      <c r="C190" s="69">
        <v>3000</v>
      </c>
    </row>
    <row r="191" spans="1:3" ht="15" x14ac:dyDescent="0.25">
      <c r="A191" s="39" t="s">
        <v>145</v>
      </c>
      <c r="B191" s="36"/>
      <c r="C191" s="23">
        <f>C192</f>
        <v>292500</v>
      </c>
    </row>
    <row r="192" spans="1:3" x14ac:dyDescent="0.2">
      <c r="A192" s="13"/>
      <c r="B192" s="14" t="s">
        <v>146</v>
      </c>
      <c r="C192" s="15">
        <f>C193</f>
        <v>292500</v>
      </c>
    </row>
    <row r="193" spans="1:3" ht="24" x14ac:dyDescent="0.2">
      <c r="A193" s="16"/>
      <c r="B193" s="68" t="s">
        <v>147</v>
      </c>
      <c r="C193" s="71">
        <v>292500</v>
      </c>
    </row>
    <row r="194" spans="1:3" ht="15" x14ac:dyDescent="0.25">
      <c r="A194" s="35" t="s">
        <v>148</v>
      </c>
      <c r="B194" s="36"/>
      <c r="C194" s="23">
        <f>C195</f>
        <v>230000</v>
      </c>
    </row>
    <row r="195" spans="1:3" x14ac:dyDescent="0.2">
      <c r="A195" s="13"/>
      <c r="B195" s="14" t="s">
        <v>149</v>
      </c>
      <c r="C195" s="15">
        <f>C196+C197</f>
        <v>230000</v>
      </c>
    </row>
    <row r="196" spans="1:3" ht="24" x14ac:dyDescent="0.2">
      <c r="A196" s="50"/>
      <c r="B196" s="93" t="s">
        <v>150</v>
      </c>
      <c r="C196" s="94">
        <v>115000</v>
      </c>
    </row>
    <row r="197" spans="1:3" ht="24" x14ac:dyDescent="0.2">
      <c r="A197" s="52"/>
      <c r="B197" s="95" t="s">
        <v>151</v>
      </c>
      <c r="C197" s="96">
        <v>115000</v>
      </c>
    </row>
    <row r="198" spans="1:3" ht="15.75" x14ac:dyDescent="0.25">
      <c r="A198" s="110" t="s">
        <v>152</v>
      </c>
      <c r="B198" s="111"/>
      <c r="C198" s="109">
        <f>C199+C208</f>
        <v>28898589</v>
      </c>
    </row>
    <row r="199" spans="1:3" ht="15" x14ac:dyDescent="0.25">
      <c r="A199" s="97" t="s">
        <v>153</v>
      </c>
      <c r="B199" s="27"/>
      <c r="C199" s="11">
        <f>C200</f>
        <v>28885609</v>
      </c>
    </row>
    <row r="200" spans="1:3" x14ac:dyDescent="0.2">
      <c r="A200" s="53"/>
      <c r="B200" s="24" t="s">
        <v>154</v>
      </c>
      <c r="C200" s="15">
        <f>SUM(C201:C207)</f>
        <v>28885609</v>
      </c>
    </row>
    <row r="201" spans="1:3" x14ac:dyDescent="0.2">
      <c r="A201" s="54"/>
      <c r="B201" s="73" t="s">
        <v>155</v>
      </c>
      <c r="C201" s="71">
        <v>1086210</v>
      </c>
    </row>
    <row r="202" spans="1:3" x14ac:dyDescent="0.2">
      <c r="A202" s="54"/>
      <c r="B202" s="73" t="s">
        <v>156</v>
      </c>
      <c r="C202" s="71">
        <v>3070362</v>
      </c>
    </row>
    <row r="203" spans="1:3" x14ac:dyDescent="0.2">
      <c r="A203" s="54"/>
      <c r="B203" s="73" t="s">
        <v>157</v>
      </c>
      <c r="C203" s="71">
        <v>14864810</v>
      </c>
    </row>
    <row r="204" spans="1:3" x14ac:dyDescent="0.2">
      <c r="A204" s="54"/>
      <c r="B204" s="73" t="s">
        <v>158</v>
      </c>
      <c r="C204" s="71">
        <v>9211056</v>
      </c>
    </row>
    <row r="205" spans="1:3" x14ac:dyDescent="0.2">
      <c r="A205" s="54"/>
      <c r="B205" s="73" t="s">
        <v>159</v>
      </c>
      <c r="C205" s="71">
        <v>441009</v>
      </c>
    </row>
    <row r="206" spans="1:3" x14ac:dyDescent="0.2">
      <c r="A206" s="54"/>
      <c r="B206" s="73" t="s">
        <v>160</v>
      </c>
      <c r="C206" s="71">
        <v>162566</v>
      </c>
    </row>
    <row r="207" spans="1:3" x14ac:dyDescent="0.2">
      <c r="A207" s="54"/>
      <c r="B207" s="73" t="s">
        <v>161</v>
      </c>
      <c r="C207" s="71">
        <v>49596</v>
      </c>
    </row>
    <row r="208" spans="1:3" ht="15" x14ac:dyDescent="0.25">
      <c r="A208" s="87" t="s">
        <v>162</v>
      </c>
      <c r="B208" s="36"/>
      <c r="C208" s="23">
        <f>C209</f>
        <v>12980</v>
      </c>
    </row>
    <row r="209" spans="1:3" x14ac:dyDescent="0.2">
      <c r="A209" s="13"/>
      <c r="B209" s="24" t="s">
        <v>163</v>
      </c>
      <c r="C209" s="15">
        <f>C210</f>
        <v>12980</v>
      </c>
    </row>
    <row r="210" spans="1:3" ht="48" x14ac:dyDescent="0.2">
      <c r="A210" s="55"/>
      <c r="B210" s="93" t="s">
        <v>164</v>
      </c>
      <c r="C210" s="98">
        <v>12980</v>
      </c>
    </row>
    <row r="211" spans="1:3" ht="15.75" x14ac:dyDescent="0.25">
      <c r="A211" s="110" t="s">
        <v>165</v>
      </c>
      <c r="B211" s="111"/>
      <c r="C211" s="109">
        <f>C212+C215+C219+C222+C226+C230+C234+C237+C242+C245+C249+C257+C261+C268+C272+C275+C279+C315+C319+C324+C334+C339+C342+C348+C352+C356+C362+C366+C369+C374+C377</f>
        <v>425336380.27000004</v>
      </c>
    </row>
    <row r="212" spans="1:3" ht="15" x14ac:dyDescent="0.25">
      <c r="A212" s="97" t="s">
        <v>166</v>
      </c>
      <c r="B212" s="27"/>
      <c r="C212" s="11">
        <f>C213</f>
        <v>81520</v>
      </c>
    </row>
    <row r="213" spans="1:3" x14ac:dyDescent="0.2">
      <c r="A213" s="13"/>
      <c r="B213" s="14" t="s">
        <v>53</v>
      </c>
      <c r="C213" s="15">
        <f>C214</f>
        <v>81520</v>
      </c>
    </row>
    <row r="214" spans="1:3" x14ac:dyDescent="0.2">
      <c r="A214" s="16"/>
      <c r="B214" s="73" t="s">
        <v>50</v>
      </c>
      <c r="C214" s="71">
        <v>81520</v>
      </c>
    </row>
    <row r="215" spans="1:3" ht="15" x14ac:dyDescent="0.25">
      <c r="A215" s="87" t="s">
        <v>167</v>
      </c>
      <c r="B215" s="36"/>
      <c r="C215" s="23">
        <f>C216</f>
        <v>196000</v>
      </c>
    </row>
    <row r="216" spans="1:3" x14ac:dyDescent="0.2">
      <c r="A216" s="13"/>
      <c r="B216" s="14" t="s">
        <v>53</v>
      </c>
      <c r="C216" s="15">
        <f>C218+C217</f>
        <v>196000</v>
      </c>
    </row>
    <row r="217" spans="1:3" x14ac:dyDescent="0.2">
      <c r="A217" s="16"/>
      <c r="B217" s="73" t="s">
        <v>27</v>
      </c>
      <c r="C217" s="71">
        <v>96000</v>
      </c>
    </row>
    <row r="218" spans="1:3" x14ac:dyDescent="0.2">
      <c r="A218" s="16"/>
      <c r="B218" s="73" t="s">
        <v>50</v>
      </c>
      <c r="C218" s="71">
        <v>100000</v>
      </c>
    </row>
    <row r="219" spans="1:3" ht="15" x14ac:dyDescent="0.25">
      <c r="A219" s="87" t="s">
        <v>168</v>
      </c>
      <c r="B219" s="36"/>
      <c r="C219" s="23">
        <f>C220</f>
        <v>215000</v>
      </c>
    </row>
    <row r="220" spans="1:3" x14ac:dyDescent="0.2">
      <c r="A220" s="41"/>
      <c r="B220" s="14" t="s">
        <v>53</v>
      </c>
      <c r="C220" s="15">
        <f>C221</f>
        <v>215000</v>
      </c>
    </row>
    <row r="221" spans="1:3" x14ac:dyDescent="0.2">
      <c r="A221" s="28"/>
      <c r="B221" s="73" t="s">
        <v>50</v>
      </c>
      <c r="C221" s="71">
        <v>215000</v>
      </c>
    </row>
    <row r="222" spans="1:3" ht="15" x14ac:dyDescent="0.25">
      <c r="A222" s="87" t="s">
        <v>169</v>
      </c>
      <c r="B222" s="36"/>
      <c r="C222" s="23">
        <f>C223</f>
        <v>12000</v>
      </c>
    </row>
    <row r="223" spans="1:3" x14ac:dyDescent="0.2">
      <c r="A223" s="41"/>
      <c r="B223" s="14" t="s">
        <v>53</v>
      </c>
      <c r="C223" s="15">
        <f>C225+C224</f>
        <v>12000</v>
      </c>
    </row>
    <row r="224" spans="1:3" x14ac:dyDescent="0.2">
      <c r="A224" s="28"/>
      <c r="B224" s="73" t="s">
        <v>50</v>
      </c>
      <c r="C224" s="71">
        <v>9000</v>
      </c>
    </row>
    <row r="225" spans="1:3" x14ac:dyDescent="0.2">
      <c r="A225" s="28"/>
      <c r="B225" s="73" t="s">
        <v>27</v>
      </c>
      <c r="C225" s="71">
        <v>3000</v>
      </c>
    </row>
    <row r="226" spans="1:3" ht="15" x14ac:dyDescent="0.25">
      <c r="A226" s="87" t="s">
        <v>170</v>
      </c>
      <c r="B226" s="36"/>
      <c r="C226" s="23">
        <f>C227</f>
        <v>84000</v>
      </c>
    </row>
    <row r="227" spans="1:3" x14ac:dyDescent="0.2">
      <c r="A227" s="13"/>
      <c r="B227" s="14" t="s">
        <v>53</v>
      </c>
      <c r="C227" s="15">
        <f>C228+C229</f>
        <v>84000</v>
      </c>
    </row>
    <row r="228" spans="1:3" ht="32.25" customHeight="1" x14ac:dyDescent="0.2">
      <c r="A228" s="16"/>
      <c r="B228" s="73" t="s">
        <v>171</v>
      </c>
      <c r="C228" s="71">
        <v>54000</v>
      </c>
    </row>
    <row r="229" spans="1:3" ht="38.25" customHeight="1" x14ac:dyDescent="0.2">
      <c r="A229" s="16"/>
      <c r="B229" s="73" t="s">
        <v>172</v>
      </c>
      <c r="C229" s="71">
        <v>30000</v>
      </c>
    </row>
    <row r="230" spans="1:3" ht="15" x14ac:dyDescent="0.25">
      <c r="A230" s="87" t="s">
        <v>173</v>
      </c>
      <c r="B230" s="36"/>
      <c r="C230" s="23">
        <f>C231</f>
        <v>783273</v>
      </c>
    </row>
    <row r="231" spans="1:3" x14ac:dyDescent="0.2">
      <c r="A231" s="41"/>
      <c r="B231" s="14" t="s">
        <v>174</v>
      </c>
      <c r="C231" s="15">
        <f>SUM(C232:C232)</f>
        <v>783273</v>
      </c>
    </row>
    <row r="232" spans="1:3" ht="27" customHeight="1" x14ac:dyDescent="0.2">
      <c r="A232" s="28"/>
      <c r="B232" s="73" t="s">
        <v>285</v>
      </c>
      <c r="C232" s="99">
        <v>783273</v>
      </c>
    </row>
    <row r="233" spans="1:3" ht="26.25" customHeight="1" x14ac:dyDescent="0.2">
      <c r="A233" s="29"/>
      <c r="B233" s="81" t="s">
        <v>286</v>
      </c>
      <c r="C233" s="100">
        <v>12798956</v>
      </c>
    </row>
    <row r="234" spans="1:3" ht="15" x14ac:dyDescent="0.25">
      <c r="A234" s="101" t="s">
        <v>175</v>
      </c>
      <c r="B234" s="102"/>
      <c r="C234" s="103">
        <f>C235</f>
        <v>50821.8</v>
      </c>
    </row>
    <row r="235" spans="1:3" x14ac:dyDescent="0.2">
      <c r="A235" s="41"/>
      <c r="B235" s="14" t="s">
        <v>53</v>
      </c>
      <c r="C235" s="15">
        <f>C236</f>
        <v>50821.8</v>
      </c>
    </row>
    <row r="236" spans="1:3" ht="24" x14ac:dyDescent="0.2">
      <c r="A236" s="28"/>
      <c r="B236" s="73" t="s">
        <v>176</v>
      </c>
      <c r="C236" s="69">
        <v>50821.8</v>
      </c>
    </row>
    <row r="237" spans="1:3" ht="15" x14ac:dyDescent="0.25">
      <c r="A237" s="87" t="s">
        <v>177</v>
      </c>
      <c r="B237" s="36"/>
      <c r="C237" s="23">
        <f>C238</f>
        <v>141545</v>
      </c>
    </row>
    <row r="238" spans="1:3" x14ac:dyDescent="0.2">
      <c r="A238" s="41"/>
      <c r="B238" s="14" t="s">
        <v>53</v>
      </c>
      <c r="C238" s="15">
        <f>C239+C240+C241</f>
        <v>141545</v>
      </c>
    </row>
    <row r="239" spans="1:3" x14ac:dyDescent="0.2">
      <c r="A239" s="41"/>
      <c r="B239" s="73" t="s">
        <v>178</v>
      </c>
      <c r="C239" s="71">
        <v>12000</v>
      </c>
    </row>
    <row r="240" spans="1:3" x14ac:dyDescent="0.2">
      <c r="A240" s="28"/>
      <c r="B240" s="73" t="s">
        <v>27</v>
      </c>
      <c r="C240" s="71">
        <v>12500</v>
      </c>
    </row>
    <row r="241" spans="1:3" ht="24" x14ac:dyDescent="0.2">
      <c r="A241" s="28"/>
      <c r="B241" s="73" t="s">
        <v>176</v>
      </c>
      <c r="C241" s="69">
        <v>117045</v>
      </c>
    </row>
    <row r="242" spans="1:3" ht="15" x14ac:dyDescent="0.25">
      <c r="A242" s="87" t="s">
        <v>179</v>
      </c>
      <c r="B242" s="36"/>
      <c r="C242" s="23">
        <f>C243</f>
        <v>3137286.45</v>
      </c>
    </row>
    <row r="243" spans="1:3" x14ac:dyDescent="0.2">
      <c r="A243" s="41"/>
      <c r="B243" s="14" t="s">
        <v>53</v>
      </c>
      <c r="C243" s="15">
        <f>C244</f>
        <v>3137286.45</v>
      </c>
    </row>
    <row r="244" spans="1:3" ht="34.5" customHeight="1" x14ac:dyDescent="0.2">
      <c r="A244" s="28"/>
      <c r="B244" s="68" t="s">
        <v>180</v>
      </c>
      <c r="C244" s="71">
        <v>3137286.45</v>
      </c>
    </row>
    <row r="245" spans="1:3" ht="15" x14ac:dyDescent="0.25">
      <c r="A245" s="87" t="s">
        <v>290</v>
      </c>
      <c r="B245" s="36"/>
      <c r="C245" s="23">
        <f>C246</f>
        <v>60000</v>
      </c>
    </row>
    <row r="246" spans="1:3" x14ac:dyDescent="0.2">
      <c r="A246" s="41"/>
      <c r="B246" s="14" t="s">
        <v>53</v>
      </c>
      <c r="C246" s="15">
        <f>C247+C248</f>
        <v>60000</v>
      </c>
    </row>
    <row r="247" spans="1:3" x14ac:dyDescent="0.2">
      <c r="A247" s="28"/>
      <c r="B247" s="68" t="s">
        <v>27</v>
      </c>
      <c r="C247" s="71">
        <v>40000</v>
      </c>
    </row>
    <row r="248" spans="1:3" x14ac:dyDescent="0.2">
      <c r="A248" s="28"/>
      <c r="B248" s="73" t="s">
        <v>178</v>
      </c>
      <c r="C248" s="71">
        <v>20000</v>
      </c>
    </row>
    <row r="249" spans="1:3" ht="15" x14ac:dyDescent="0.25">
      <c r="A249" s="87" t="s">
        <v>181</v>
      </c>
      <c r="B249" s="36"/>
      <c r="C249" s="23">
        <f>C250</f>
        <v>1476601</v>
      </c>
    </row>
    <row r="250" spans="1:3" x14ac:dyDescent="0.2">
      <c r="A250" s="41"/>
      <c r="B250" s="14" t="s">
        <v>53</v>
      </c>
      <c r="C250" s="15">
        <f>SUM(C251:C256)</f>
        <v>1476601</v>
      </c>
    </row>
    <row r="251" spans="1:3" ht="24" x14ac:dyDescent="0.2">
      <c r="A251" s="28"/>
      <c r="B251" s="73" t="s">
        <v>180</v>
      </c>
      <c r="C251" s="71">
        <v>1058562</v>
      </c>
    </row>
    <row r="252" spans="1:3" x14ac:dyDescent="0.2">
      <c r="A252" s="28"/>
      <c r="B252" s="73" t="s">
        <v>182</v>
      </c>
      <c r="C252" s="71">
        <v>137000</v>
      </c>
    </row>
    <row r="253" spans="1:3" ht="24" x14ac:dyDescent="0.2">
      <c r="A253" s="28"/>
      <c r="B253" s="73" t="s">
        <v>183</v>
      </c>
      <c r="C253" s="71">
        <v>87000</v>
      </c>
    </row>
    <row r="254" spans="1:3" x14ac:dyDescent="0.2">
      <c r="A254" s="28"/>
      <c r="B254" s="73" t="s">
        <v>50</v>
      </c>
      <c r="C254" s="71">
        <v>20000</v>
      </c>
    </row>
    <row r="255" spans="1:3" x14ac:dyDescent="0.2">
      <c r="A255" s="28"/>
      <c r="B255" s="73" t="s">
        <v>27</v>
      </c>
      <c r="C255" s="71">
        <v>10000</v>
      </c>
    </row>
    <row r="256" spans="1:3" ht="24" x14ac:dyDescent="0.2">
      <c r="A256" s="28"/>
      <c r="B256" s="73" t="s">
        <v>184</v>
      </c>
      <c r="C256" s="71">
        <v>164039</v>
      </c>
    </row>
    <row r="257" spans="1:3" ht="15" x14ac:dyDescent="0.25">
      <c r="A257" s="87" t="s">
        <v>185</v>
      </c>
      <c r="B257" s="36"/>
      <c r="C257" s="23">
        <f>C258</f>
        <v>56000</v>
      </c>
    </row>
    <row r="258" spans="1:3" x14ac:dyDescent="0.2">
      <c r="A258" s="41"/>
      <c r="B258" s="14" t="s">
        <v>53</v>
      </c>
      <c r="C258" s="15">
        <f>C260+C259</f>
        <v>56000</v>
      </c>
    </row>
    <row r="259" spans="1:3" x14ac:dyDescent="0.2">
      <c r="A259" s="38"/>
      <c r="B259" s="73" t="s">
        <v>178</v>
      </c>
      <c r="C259" s="71">
        <v>30000</v>
      </c>
    </row>
    <row r="260" spans="1:3" x14ac:dyDescent="0.2">
      <c r="A260" s="28"/>
      <c r="B260" s="73" t="s">
        <v>27</v>
      </c>
      <c r="C260" s="71">
        <v>26000</v>
      </c>
    </row>
    <row r="261" spans="1:3" ht="15" x14ac:dyDescent="0.25">
      <c r="A261" s="87" t="s">
        <v>186</v>
      </c>
      <c r="B261" s="36"/>
      <c r="C261" s="23">
        <f>C262</f>
        <v>21248450</v>
      </c>
    </row>
    <row r="262" spans="1:3" x14ac:dyDescent="0.2">
      <c r="A262" s="41"/>
      <c r="B262" s="14" t="s">
        <v>187</v>
      </c>
      <c r="C262" s="15">
        <f>C263+C264+C265+C266+C267</f>
        <v>21248450</v>
      </c>
    </row>
    <row r="263" spans="1:3" ht="18" customHeight="1" x14ac:dyDescent="0.2">
      <c r="A263" s="41"/>
      <c r="B263" s="68" t="s">
        <v>50</v>
      </c>
      <c r="C263" s="71">
        <v>3026718</v>
      </c>
    </row>
    <row r="264" spans="1:3" ht="18.75" customHeight="1" x14ac:dyDescent="0.2">
      <c r="A264" s="41"/>
      <c r="B264" s="68" t="s">
        <v>27</v>
      </c>
      <c r="C264" s="71">
        <v>3841800</v>
      </c>
    </row>
    <row r="265" spans="1:3" ht="18" customHeight="1" x14ac:dyDescent="0.2">
      <c r="A265" s="41"/>
      <c r="B265" s="68" t="s">
        <v>188</v>
      </c>
      <c r="C265" s="71">
        <v>4739374</v>
      </c>
    </row>
    <row r="266" spans="1:3" ht="16.5" customHeight="1" x14ac:dyDescent="0.2">
      <c r="A266" s="41"/>
      <c r="B266" s="68" t="s">
        <v>189</v>
      </c>
      <c r="C266" s="71">
        <v>3260477</v>
      </c>
    </row>
    <row r="267" spans="1:3" ht="19.5" customHeight="1" x14ac:dyDescent="0.2">
      <c r="A267" s="41"/>
      <c r="B267" s="68" t="s">
        <v>190</v>
      </c>
      <c r="C267" s="71">
        <v>6380081</v>
      </c>
    </row>
    <row r="268" spans="1:3" ht="15" x14ac:dyDescent="0.25">
      <c r="A268" s="87" t="s">
        <v>191</v>
      </c>
      <c r="B268" s="36"/>
      <c r="C268" s="23">
        <f>C269</f>
        <v>91825.48000000001</v>
      </c>
    </row>
    <row r="269" spans="1:3" x14ac:dyDescent="0.2">
      <c r="A269" s="41"/>
      <c r="B269" s="14" t="s">
        <v>187</v>
      </c>
      <c r="C269" s="15">
        <f>C270+C271</f>
        <v>91825.48000000001</v>
      </c>
    </row>
    <row r="270" spans="1:3" x14ac:dyDescent="0.2">
      <c r="A270" s="41"/>
      <c r="B270" s="68" t="s">
        <v>27</v>
      </c>
      <c r="C270" s="71">
        <f>279357*20/100</f>
        <v>55871.4</v>
      </c>
    </row>
    <row r="271" spans="1:3" x14ac:dyDescent="0.2">
      <c r="A271" s="41"/>
      <c r="B271" s="68" t="s">
        <v>192</v>
      </c>
      <c r="C271" s="71">
        <f>224713*16/100</f>
        <v>35954.080000000002</v>
      </c>
    </row>
    <row r="272" spans="1:3" ht="15" x14ac:dyDescent="0.25">
      <c r="A272" s="87" t="s">
        <v>193</v>
      </c>
      <c r="B272" s="36"/>
      <c r="C272" s="23">
        <f>C273</f>
        <v>6016</v>
      </c>
    </row>
    <row r="273" spans="1:3" ht="33.75" customHeight="1" x14ac:dyDescent="0.2">
      <c r="A273" s="41"/>
      <c r="B273" s="24" t="s">
        <v>194</v>
      </c>
      <c r="C273" s="22">
        <f>C274</f>
        <v>6016</v>
      </c>
    </row>
    <row r="274" spans="1:3" ht="18" customHeight="1" x14ac:dyDescent="0.2">
      <c r="A274" s="56"/>
      <c r="B274" s="93" t="s">
        <v>27</v>
      </c>
      <c r="C274" s="94">
        <v>6016</v>
      </c>
    </row>
    <row r="275" spans="1:3" ht="15" x14ac:dyDescent="0.25">
      <c r="A275" s="101" t="s">
        <v>195</v>
      </c>
      <c r="B275" s="102"/>
      <c r="C275" s="103">
        <f>C276</f>
        <v>2499763</v>
      </c>
    </row>
    <row r="276" spans="1:3" ht="25.5" x14ac:dyDescent="0.2">
      <c r="A276" s="41"/>
      <c r="B276" s="45" t="s">
        <v>92</v>
      </c>
      <c r="C276" s="22">
        <f>C277+C278</f>
        <v>2499763</v>
      </c>
    </row>
    <row r="277" spans="1:3" x14ac:dyDescent="0.2">
      <c r="A277" s="41"/>
      <c r="B277" s="73" t="s">
        <v>178</v>
      </c>
      <c r="C277" s="69">
        <v>1990812</v>
      </c>
    </row>
    <row r="278" spans="1:3" x14ac:dyDescent="0.2">
      <c r="A278" s="28"/>
      <c r="B278" s="73" t="s">
        <v>27</v>
      </c>
      <c r="C278" s="69">
        <v>508951</v>
      </c>
    </row>
    <row r="279" spans="1:3" ht="19.5" customHeight="1" x14ac:dyDescent="0.2">
      <c r="A279" s="87" t="s">
        <v>291</v>
      </c>
      <c r="B279" s="36"/>
      <c r="C279" s="104">
        <f>C299+C280+C308</f>
        <v>377621522</v>
      </c>
    </row>
    <row r="280" spans="1:3" ht="19.5" customHeight="1" x14ac:dyDescent="0.2">
      <c r="A280" s="44"/>
      <c r="B280" s="14" t="s">
        <v>39</v>
      </c>
      <c r="C280" s="22">
        <f>C281+C282+C283+C284+C285+C286+C287+C288+C289+C290+C291+C292+C293+C294+C295+C296+C297+C298</f>
        <v>192206176</v>
      </c>
    </row>
    <row r="281" spans="1:3" ht="25.5" customHeight="1" x14ac:dyDescent="0.2">
      <c r="A281" s="44"/>
      <c r="B281" s="73" t="s">
        <v>196</v>
      </c>
      <c r="C281" s="105">
        <v>2887098</v>
      </c>
    </row>
    <row r="282" spans="1:3" ht="19.5" customHeight="1" x14ac:dyDescent="0.2">
      <c r="A282" s="44"/>
      <c r="B282" s="73" t="s">
        <v>197</v>
      </c>
      <c r="C282" s="105">
        <v>2580744</v>
      </c>
    </row>
    <row r="283" spans="1:3" ht="27" customHeight="1" x14ac:dyDescent="0.2">
      <c r="A283" s="44"/>
      <c r="B283" s="73" t="s">
        <v>198</v>
      </c>
      <c r="C283" s="105">
        <v>4608453</v>
      </c>
    </row>
    <row r="284" spans="1:3" ht="24.75" customHeight="1" x14ac:dyDescent="0.2">
      <c r="A284" s="44"/>
      <c r="B284" s="73" t="s">
        <v>199</v>
      </c>
      <c r="C284" s="105">
        <v>15931247</v>
      </c>
    </row>
    <row r="285" spans="1:3" ht="15" customHeight="1" x14ac:dyDescent="0.2">
      <c r="A285" s="44"/>
      <c r="B285" s="73" t="s">
        <v>200</v>
      </c>
      <c r="C285" s="105">
        <v>8113198</v>
      </c>
    </row>
    <row r="286" spans="1:3" ht="15" customHeight="1" x14ac:dyDescent="0.2">
      <c r="A286" s="44"/>
      <c r="B286" s="73" t="s">
        <v>201</v>
      </c>
      <c r="C286" s="105">
        <v>2543382</v>
      </c>
    </row>
    <row r="287" spans="1:3" ht="19.5" customHeight="1" x14ac:dyDescent="0.2">
      <c r="A287" s="44"/>
      <c r="B287" s="73" t="s">
        <v>202</v>
      </c>
      <c r="C287" s="105">
        <v>245827</v>
      </c>
    </row>
    <row r="288" spans="1:3" ht="25.5" customHeight="1" x14ac:dyDescent="0.2">
      <c r="A288" s="44"/>
      <c r="B288" s="73" t="s">
        <v>203</v>
      </c>
      <c r="C288" s="105">
        <v>4747372</v>
      </c>
    </row>
    <row r="289" spans="1:3" ht="15.75" customHeight="1" x14ac:dyDescent="0.2">
      <c r="A289" s="44"/>
      <c r="B289" s="73" t="s">
        <v>204</v>
      </c>
      <c r="C289" s="105">
        <v>3626828</v>
      </c>
    </row>
    <row r="290" spans="1:3" ht="25.5" customHeight="1" x14ac:dyDescent="0.2">
      <c r="A290" s="44"/>
      <c r="B290" s="73" t="s">
        <v>205</v>
      </c>
      <c r="C290" s="105">
        <v>19576280</v>
      </c>
    </row>
    <row r="291" spans="1:3" ht="13.5" customHeight="1" x14ac:dyDescent="0.2">
      <c r="A291" s="44"/>
      <c r="B291" s="73" t="s">
        <v>206</v>
      </c>
      <c r="C291" s="105">
        <v>4050887</v>
      </c>
    </row>
    <row r="292" spans="1:3" ht="26.25" customHeight="1" x14ac:dyDescent="0.2">
      <c r="A292" s="44"/>
      <c r="B292" s="73" t="s">
        <v>207</v>
      </c>
      <c r="C292" s="105">
        <v>3865847</v>
      </c>
    </row>
    <row r="293" spans="1:3" ht="14.25" customHeight="1" x14ac:dyDescent="0.2">
      <c r="A293" s="44"/>
      <c r="B293" s="73" t="s">
        <v>208</v>
      </c>
      <c r="C293" s="105">
        <v>6294566</v>
      </c>
    </row>
    <row r="294" spans="1:3" ht="13.5" customHeight="1" x14ac:dyDescent="0.2">
      <c r="A294" s="44"/>
      <c r="B294" s="73" t="s">
        <v>209</v>
      </c>
      <c r="C294" s="105">
        <v>69873838</v>
      </c>
    </row>
    <row r="295" spans="1:3" ht="14.25" customHeight="1" x14ac:dyDescent="0.2">
      <c r="A295" s="44"/>
      <c r="B295" s="73" t="s">
        <v>210</v>
      </c>
      <c r="C295" s="105">
        <v>4790265</v>
      </c>
    </row>
    <row r="296" spans="1:3" ht="15.75" customHeight="1" x14ac:dyDescent="0.2">
      <c r="A296" s="44"/>
      <c r="B296" s="73" t="s">
        <v>211</v>
      </c>
      <c r="C296" s="105">
        <v>27683361</v>
      </c>
    </row>
    <row r="297" spans="1:3" ht="13.5" customHeight="1" x14ac:dyDescent="0.2">
      <c r="A297" s="44"/>
      <c r="B297" s="73" t="s">
        <v>212</v>
      </c>
      <c r="C297" s="105">
        <v>1512363</v>
      </c>
    </row>
    <row r="298" spans="1:3" ht="13.5" customHeight="1" x14ac:dyDescent="0.2">
      <c r="A298" s="44"/>
      <c r="B298" s="73" t="s">
        <v>213</v>
      </c>
      <c r="C298" s="105">
        <v>9274620</v>
      </c>
    </row>
    <row r="299" spans="1:3" ht="25.5" x14ac:dyDescent="0.2">
      <c r="A299" s="28"/>
      <c r="B299" s="24" t="s">
        <v>31</v>
      </c>
      <c r="C299" s="57">
        <f>SUM(C300:C307)</f>
        <v>32550214</v>
      </c>
    </row>
    <row r="300" spans="1:3" ht="24" x14ac:dyDescent="0.2">
      <c r="A300" s="28"/>
      <c r="B300" s="73" t="s">
        <v>214</v>
      </c>
      <c r="C300" s="105">
        <v>11537807</v>
      </c>
    </row>
    <row r="301" spans="1:3" x14ac:dyDescent="0.2">
      <c r="A301" s="28"/>
      <c r="B301" s="73" t="s">
        <v>215</v>
      </c>
      <c r="C301" s="105">
        <v>8010191</v>
      </c>
    </row>
    <row r="302" spans="1:3" ht="24" x14ac:dyDescent="0.2">
      <c r="A302" s="28"/>
      <c r="B302" s="73" t="s">
        <v>216</v>
      </c>
      <c r="C302" s="105">
        <v>2417793</v>
      </c>
    </row>
    <row r="303" spans="1:3" x14ac:dyDescent="0.2">
      <c r="A303" s="28"/>
      <c r="B303" s="73" t="s">
        <v>217</v>
      </c>
      <c r="C303" s="105">
        <v>577632</v>
      </c>
    </row>
    <row r="304" spans="1:3" ht="36" x14ac:dyDescent="0.2">
      <c r="A304" s="28"/>
      <c r="B304" s="73" t="s">
        <v>218</v>
      </c>
      <c r="C304" s="105">
        <v>1396959</v>
      </c>
    </row>
    <row r="305" spans="1:3" ht="28.5" customHeight="1" x14ac:dyDescent="0.2">
      <c r="A305" s="28"/>
      <c r="B305" s="73" t="s">
        <v>219</v>
      </c>
      <c r="C305" s="105">
        <v>6728920</v>
      </c>
    </row>
    <row r="306" spans="1:3" ht="24" x14ac:dyDescent="0.2">
      <c r="A306" s="28"/>
      <c r="B306" s="73" t="s">
        <v>220</v>
      </c>
      <c r="C306" s="105">
        <v>1283517</v>
      </c>
    </row>
    <row r="307" spans="1:3" ht="24" x14ac:dyDescent="0.2">
      <c r="A307" s="28"/>
      <c r="B307" s="73" t="s">
        <v>221</v>
      </c>
      <c r="C307" s="105">
        <v>597395</v>
      </c>
    </row>
    <row r="308" spans="1:3" x14ac:dyDescent="0.2">
      <c r="A308" s="28"/>
      <c r="B308" s="24" t="s">
        <v>222</v>
      </c>
      <c r="C308" s="57">
        <f>SUM(C309:C314)</f>
        <v>152865132</v>
      </c>
    </row>
    <row r="309" spans="1:3" x14ac:dyDescent="0.2">
      <c r="A309" s="28"/>
      <c r="B309" s="73" t="s">
        <v>223</v>
      </c>
      <c r="C309" s="105">
        <v>11537807</v>
      </c>
    </row>
    <row r="310" spans="1:3" x14ac:dyDescent="0.2">
      <c r="A310" s="28"/>
      <c r="B310" s="73" t="s">
        <v>224</v>
      </c>
      <c r="C310" s="105">
        <v>4000000</v>
      </c>
    </row>
    <row r="311" spans="1:3" x14ac:dyDescent="0.2">
      <c r="A311" s="28"/>
      <c r="B311" s="73" t="s">
        <v>225</v>
      </c>
      <c r="C311" s="105">
        <v>95531747</v>
      </c>
    </row>
    <row r="312" spans="1:3" ht="27.75" customHeight="1" x14ac:dyDescent="0.2">
      <c r="A312" s="28"/>
      <c r="B312" s="73" t="s">
        <v>226</v>
      </c>
      <c r="C312" s="105">
        <v>2500000</v>
      </c>
    </row>
    <row r="313" spans="1:3" ht="26.25" customHeight="1" x14ac:dyDescent="0.2">
      <c r="A313" s="28"/>
      <c r="B313" s="73" t="s">
        <v>227</v>
      </c>
      <c r="C313" s="105">
        <v>35295578</v>
      </c>
    </row>
    <row r="314" spans="1:3" ht="29.25" customHeight="1" x14ac:dyDescent="0.2">
      <c r="A314" s="28"/>
      <c r="B314" s="73" t="s">
        <v>228</v>
      </c>
      <c r="C314" s="105">
        <v>4000000</v>
      </c>
    </row>
    <row r="315" spans="1:3" ht="15" x14ac:dyDescent="0.25">
      <c r="A315" s="87" t="s">
        <v>229</v>
      </c>
      <c r="B315" s="36"/>
      <c r="C315" s="23">
        <f>C316</f>
        <v>397519</v>
      </c>
    </row>
    <row r="316" spans="1:3" x14ac:dyDescent="0.2">
      <c r="A316" s="28"/>
      <c r="B316" s="14" t="s">
        <v>39</v>
      </c>
      <c r="C316" s="15">
        <f>C317+C318</f>
        <v>397519</v>
      </c>
    </row>
    <row r="317" spans="1:3" x14ac:dyDescent="0.2">
      <c r="A317" s="28"/>
      <c r="B317" s="73" t="s">
        <v>230</v>
      </c>
      <c r="C317" s="71">
        <v>200000</v>
      </c>
    </row>
    <row r="318" spans="1:3" x14ac:dyDescent="0.2">
      <c r="A318" s="28"/>
      <c r="B318" s="73" t="s">
        <v>231</v>
      </c>
      <c r="C318" s="71">
        <v>197519</v>
      </c>
    </row>
    <row r="319" spans="1:3" ht="15" x14ac:dyDescent="0.25">
      <c r="A319" s="87" t="s">
        <v>232</v>
      </c>
      <c r="B319" s="36"/>
      <c r="C319" s="23">
        <f>C320</f>
        <v>10280596</v>
      </c>
    </row>
    <row r="320" spans="1:3" x14ac:dyDescent="0.2">
      <c r="A320" s="41"/>
      <c r="B320" s="14" t="s">
        <v>233</v>
      </c>
      <c r="C320" s="15">
        <f>SUM(C321:C323)</f>
        <v>10280596</v>
      </c>
    </row>
    <row r="321" spans="1:3" ht="36" x14ac:dyDescent="0.2">
      <c r="A321" s="38"/>
      <c r="B321" s="68" t="s">
        <v>234</v>
      </c>
      <c r="C321" s="69">
        <v>2069622</v>
      </c>
    </row>
    <row r="322" spans="1:3" ht="36" x14ac:dyDescent="0.2">
      <c r="A322" s="28"/>
      <c r="B322" s="68" t="s">
        <v>235</v>
      </c>
      <c r="C322" s="69">
        <v>1384969</v>
      </c>
    </row>
    <row r="323" spans="1:3" ht="27.75" customHeight="1" x14ac:dyDescent="0.2">
      <c r="A323" s="38"/>
      <c r="B323" s="68" t="s">
        <v>236</v>
      </c>
      <c r="C323" s="69">
        <v>6826005</v>
      </c>
    </row>
    <row r="324" spans="1:3" ht="15" x14ac:dyDescent="0.2">
      <c r="A324" s="87" t="s">
        <v>237</v>
      </c>
      <c r="B324" s="36"/>
      <c r="C324" s="49">
        <f>C325</f>
        <v>583394.54</v>
      </c>
    </row>
    <row r="325" spans="1:3" x14ac:dyDescent="0.2">
      <c r="A325" s="41"/>
      <c r="B325" s="14" t="s">
        <v>238</v>
      </c>
      <c r="C325" s="22">
        <f>C326+C327+C328+C329+C330+C331+C332+C333</f>
        <v>583394.54</v>
      </c>
    </row>
    <row r="326" spans="1:3" x14ac:dyDescent="0.2">
      <c r="A326" s="38"/>
      <c r="B326" s="68" t="s">
        <v>50</v>
      </c>
      <c r="C326" s="69">
        <v>300</v>
      </c>
    </row>
    <row r="327" spans="1:3" x14ac:dyDescent="0.2">
      <c r="A327" s="38"/>
      <c r="B327" s="68" t="s">
        <v>239</v>
      </c>
      <c r="C327" s="69">
        <v>10063</v>
      </c>
    </row>
    <row r="328" spans="1:3" x14ac:dyDescent="0.2">
      <c r="A328" s="38"/>
      <c r="B328" s="68" t="s">
        <v>240</v>
      </c>
      <c r="C328" s="69">
        <v>18885.8</v>
      </c>
    </row>
    <row r="329" spans="1:3" ht="36" customHeight="1" x14ac:dyDescent="0.2">
      <c r="A329" s="38"/>
      <c r="B329" s="68" t="s">
        <v>241</v>
      </c>
      <c r="C329" s="69">
        <v>60387.65</v>
      </c>
    </row>
    <row r="330" spans="1:3" x14ac:dyDescent="0.2">
      <c r="A330" s="38"/>
      <c r="B330" s="68" t="s">
        <v>242</v>
      </c>
      <c r="C330" s="69">
        <v>201.49</v>
      </c>
    </row>
    <row r="331" spans="1:3" ht="24" x14ac:dyDescent="0.2">
      <c r="A331" s="38"/>
      <c r="B331" s="68" t="s">
        <v>243</v>
      </c>
      <c r="C331" s="69">
        <v>480</v>
      </c>
    </row>
    <row r="332" spans="1:3" ht="24" x14ac:dyDescent="0.2">
      <c r="A332" s="38"/>
      <c r="B332" s="68" t="s">
        <v>244</v>
      </c>
      <c r="C332" s="69">
        <v>71214.12</v>
      </c>
    </row>
    <row r="333" spans="1:3" ht="24" x14ac:dyDescent="0.2">
      <c r="A333" s="38"/>
      <c r="B333" s="68" t="s">
        <v>245</v>
      </c>
      <c r="C333" s="69">
        <v>421862.48</v>
      </c>
    </row>
    <row r="334" spans="1:3" ht="15" x14ac:dyDescent="0.25">
      <c r="A334" s="87" t="s">
        <v>246</v>
      </c>
      <c r="B334" s="36"/>
      <c r="C334" s="23">
        <f>C335</f>
        <v>374000</v>
      </c>
    </row>
    <row r="335" spans="1:3" x14ac:dyDescent="0.2">
      <c r="A335" s="41"/>
      <c r="B335" s="14" t="s">
        <v>87</v>
      </c>
      <c r="C335" s="15">
        <f>C338+C337+C336</f>
        <v>374000</v>
      </c>
    </row>
    <row r="336" spans="1:3" x14ac:dyDescent="0.2">
      <c r="A336" s="28"/>
      <c r="B336" s="73" t="s">
        <v>247</v>
      </c>
      <c r="C336" s="71">
        <v>70000</v>
      </c>
    </row>
    <row r="337" spans="1:3" x14ac:dyDescent="0.2">
      <c r="A337" s="28"/>
      <c r="B337" s="73" t="s">
        <v>248</v>
      </c>
      <c r="C337" s="71">
        <v>300000</v>
      </c>
    </row>
    <row r="338" spans="1:3" x14ac:dyDescent="0.2">
      <c r="A338" s="28"/>
      <c r="B338" s="73" t="s">
        <v>50</v>
      </c>
      <c r="C338" s="71">
        <v>4000</v>
      </c>
    </row>
    <row r="339" spans="1:3" ht="15" x14ac:dyDescent="0.25">
      <c r="A339" s="87" t="s">
        <v>249</v>
      </c>
      <c r="B339" s="36"/>
      <c r="C339" s="23">
        <f>C340</f>
        <v>399926</v>
      </c>
    </row>
    <row r="340" spans="1:3" x14ac:dyDescent="0.2">
      <c r="A340" s="41"/>
      <c r="B340" s="14" t="s">
        <v>250</v>
      </c>
      <c r="C340" s="15">
        <f>C341</f>
        <v>399926</v>
      </c>
    </row>
    <row r="341" spans="1:3" x14ac:dyDescent="0.2">
      <c r="A341" s="28"/>
      <c r="B341" s="73" t="s">
        <v>251</v>
      </c>
      <c r="C341" s="71">
        <v>399926</v>
      </c>
    </row>
    <row r="342" spans="1:3" ht="31.5" customHeight="1" x14ac:dyDescent="0.2">
      <c r="A342" s="112" t="s">
        <v>252</v>
      </c>
      <c r="B342" s="113"/>
      <c r="C342" s="42">
        <f>C343</f>
        <v>11750</v>
      </c>
    </row>
    <row r="343" spans="1:3" x14ac:dyDescent="0.2">
      <c r="A343" s="41"/>
      <c r="B343" s="14" t="s">
        <v>253</v>
      </c>
      <c r="C343" s="22">
        <f>C344+C345+C346+C347</f>
        <v>11750</v>
      </c>
    </row>
    <row r="344" spans="1:3" ht="24" x14ac:dyDescent="0.2">
      <c r="A344" s="41"/>
      <c r="B344" s="68" t="s">
        <v>254</v>
      </c>
      <c r="C344" s="69">
        <v>5750</v>
      </c>
    </row>
    <row r="345" spans="1:3" ht="24" x14ac:dyDescent="0.2">
      <c r="A345" s="41"/>
      <c r="B345" s="68" t="s">
        <v>255</v>
      </c>
      <c r="C345" s="69">
        <v>2000</v>
      </c>
    </row>
    <row r="346" spans="1:3" ht="36" x14ac:dyDescent="0.2">
      <c r="A346" s="41"/>
      <c r="B346" s="68" t="s">
        <v>256</v>
      </c>
      <c r="C346" s="69">
        <v>2000</v>
      </c>
    </row>
    <row r="347" spans="1:3" ht="24" x14ac:dyDescent="0.2">
      <c r="A347" s="41"/>
      <c r="B347" s="68" t="s">
        <v>257</v>
      </c>
      <c r="C347" s="69">
        <v>2000</v>
      </c>
    </row>
    <row r="348" spans="1:3" ht="15" x14ac:dyDescent="0.25">
      <c r="A348" s="87" t="s">
        <v>258</v>
      </c>
      <c r="B348" s="36"/>
      <c r="C348" s="23">
        <f>C349</f>
        <v>63000</v>
      </c>
    </row>
    <row r="349" spans="1:3" x14ac:dyDescent="0.2">
      <c r="A349" s="41"/>
      <c r="B349" s="33" t="s">
        <v>259</v>
      </c>
      <c r="C349" s="15">
        <f>C350+C351</f>
        <v>63000</v>
      </c>
    </row>
    <row r="350" spans="1:3" x14ac:dyDescent="0.2">
      <c r="A350" s="38"/>
      <c r="B350" s="68" t="s">
        <v>50</v>
      </c>
      <c r="C350" s="71">
        <v>28000</v>
      </c>
    </row>
    <row r="351" spans="1:3" x14ac:dyDescent="0.2">
      <c r="A351" s="38"/>
      <c r="B351" s="68" t="s">
        <v>27</v>
      </c>
      <c r="C351" s="71">
        <v>35000</v>
      </c>
    </row>
    <row r="352" spans="1:3" ht="15" x14ac:dyDescent="0.25">
      <c r="A352" s="87" t="s">
        <v>260</v>
      </c>
      <c r="B352" s="36"/>
      <c r="C352" s="23">
        <f>C353</f>
        <v>7000</v>
      </c>
    </row>
    <row r="353" spans="1:3" x14ac:dyDescent="0.2">
      <c r="A353" s="58"/>
      <c r="B353" s="59" t="s">
        <v>261</v>
      </c>
      <c r="C353" s="51">
        <f>C355+C354</f>
        <v>7000</v>
      </c>
    </row>
    <row r="354" spans="1:3" x14ac:dyDescent="0.2">
      <c r="A354" s="48"/>
      <c r="B354" s="91" t="s">
        <v>262</v>
      </c>
      <c r="C354" s="92">
        <v>5000</v>
      </c>
    </row>
    <row r="355" spans="1:3" ht="18.75" customHeight="1" x14ac:dyDescent="0.2">
      <c r="A355" s="25"/>
      <c r="B355" s="76" t="s">
        <v>50</v>
      </c>
      <c r="C355" s="106">
        <v>2000</v>
      </c>
    </row>
    <row r="356" spans="1:3" ht="18.75" customHeight="1" x14ac:dyDescent="0.25">
      <c r="A356" s="101" t="s">
        <v>263</v>
      </c>
      <c r="B356" s="102"/>
      <c r="C356" s="103">
        <f>C357+C360</f>
        <v>4191603</v>
      </c>
    </row>
    <row r="357" spans="1:3" x14ac:dyDescent="0.2">
      <c r="A357" s="13"/>
      <c r="B357" s="14" t="s">
        <v>264</v>
      </c>
      <c r="C357" s="15">
        <f>SUM(C358:C359)</f>
        <v>4178108</v>
      </c>
    </row>
    <row r="358" spans="1:3" x14ac:dyDescent="0.2">
      <c r="A358" s="28"/>
      <c r="B358" s="73" t="s">
        <v>265</v>
      </c>
      <c r="C358" s="71">
        <v>4174358</v>
      </c>
    </row>
    <row r="359" spans="1:3" x14ac:dyDescent="0.2">
      <c r="A359" s="28"/>
      <c r="B359" s="73" t="s">
        <v>27</v>
      </c>
      <c r="C359" s="71">
        <v>3750</v>
      </c>
    </row>
    <row r="360" spans="1:3" x14ac:dyDescent="0.2">
      <c r="A360" s="41"/>
      <c r="B360" s="24" t="s">
        <v>39</v>
      </c>
      <c r="C360" s="15">
        <f>SUM(C361)</f>
        <v>13495</v>
      </c>
    </row>
    <row r="361" spans="1:3" x14ac:dyDescent="0.2">
      <c r="A361" s="28"/>
      <c r="B361" s="68" t="s">
        <v>266</v>
      </c>
      <c r="C361" s="71">
        <v>13495</v>
      </c>
    </row>
    <row r="362" spans="1:3" ht="15" x14ac:dyDescent="0.25">
      <c r="A362" s="87" t="s">
        <v>267</v>
      </c>
      <c r="B362" s="36"/>
      <c r="C362" s="23">
        <f>C363</f>
        <v>22000</v>
      </c>
    </row>
    <row r="363" spans="1:3" x14ac:dyDescent="0.2">
      <c r="A363" s="13"/>
      <c r="B363" s="14" t="s">
        <v>268</v>
      </c>
      <c r="C363" s="15">
        <f>SUM(C364:C365)</f>
        <v>22000</v>
      </c>
    </row>
    <row r="364" spans="1:3" x14ac:dyDescent="0.2">
      <c r="A364" s="28"/>
      <c r="B364" s="73" t="s">
        <v>27</v>
      </c>
      <c r="C364" s="71">
        <v>17000</v>
      </c>
    </row>
    <row r="365" spans="1:3" x14ac:dyDescent="0.2">
      <c r="A365" s="28"/>
      <c r="B365" s="73" t="s">
        <v>50</v>
      </c>
      <c r="C365" s="71">
        <v>5000</v>
      </c>
    </row>
    <row r="366" spans="1:3" ht="15" x14ac:dyDescent="0.25">
      <c r="A366" s="97" t="s">
        <v>269</v>
      </c>
      <c r="B366" s="27"/>
      <c r="C366" s="11">
        <f>C367</f>
        <v>1013968</v>
      </c>
    </row>
    <row r="367" spans="1:3" x14ac:dyDescent="0.2">
      <c r="A367" s="13"/>
      <c r="B367" s="14" t="s">
        <v>49</v>
      </c>
      <c r="C367" s="15">
        <f>SUM(C368)</f>
        <v>1013968</v>
      </c>
    </row>
    <row r="368" spans="1:3" x14ac:dyDescent="0.2">
      <c r="A368" s="28"/>
      <c r="B368" s="73" t="s">
        <v>50</v>
      </c>
      <c r="C368" s="71">
        <v>1013968</v>
      </c>
    </row>
    <row r="369" spans="1:3" ht="24.75" customHeight="1" x14ac:dyDescent="0.25">
      <c r="A369" s="133" t="s">
        <v>270</v>
      </c>
      <c r="B369" s="134"/>
      <c r="C369" s="11">
        <f>C370</f>
        <v>90000</v>
      </c>
    </row>
    <row r="370" spans="1:3" x14ac:dyDescent="0.2">
      <c r="A370" s="13"/>
      <c r="B370" s="14" t="s">
        <v>271</v>
      </c>
      <c r="C370" s="15">
        <f>SUM(C371)</f>
        <v>90000</v>
      </c>
    </row>
    <row r="371" spans="1:3" x14ac:dyDescent="0.2">
      <c r="A371" s="60"/>
      <c r="B371" s="73" t="s">
        <v>272</v>
      </c>
      <c r="C371" s="71">
        <v>90000</v>
      </c>
    </row>
    <row r="372" spans="1:3" x14ac:dyDescent="0.2">
      <c r="A372" s="60"/>
      <c r="B372" s="73" t="s">
        <v>273</v>
      </c>
      <c r="C372" s="71">
        <v>1500000</v>
      </c>
    </row>
    <row r="373" spans="1:3" x14ac:dyDescent="0.2">
      <c r="A373" s="28"/>
      <c r="B373" s="73" t="s">
        <v>274</v>
      </c>
      <c r="C373" s="71">
        <v>180000</v>
      </c>
    </row>
    <row r="374" spans="1:3" ht="34.5" customHeight="1" x14ac:dyDescent="0.25">
      <c r="A374" s="133" t="s">
        <v>292</v>
      </c>
      <c r="B374" s="134"/>
      <c r="C374" s="11">
        <f>C375</f>
        <v>100000</v>
      </c>
    </row>
    <row r="375" spans="1:3" x14ac:dyDescent="0.2">
      <c r="A375" s="60"/>
      <c r="B375" s="14" t="s">
        <v>39</v>
      </c>
      <c r="C375" s="15">
        <f>SUM(C376)</f>
        <v>100000</v>
      </c>
    </row>
    <row r="376" spans="1:3" ht="24" x14ac:dyDescent="0.2">
      <c r="A376" s="28"/>
      <c r="B376" s="73" t="s">
        <v>275</v>
      </c>
      <c r="C376" s="71">
        <v>100000</v>
      </c>
    </row>
    <row r="377" spans="1:3" ht="24.75" customHeight="1" x14ac:dyDescent="0.25">
      <c r="A377" s="133" t="s">
        <v>293</v>
      </c>
      <c r="B377" s="134"/>
      <c r="C377" s="11">
        <f>C378</f>
        <v>40000</v>
      </c>
    </row>
    <row r="378" spans="1:3" x14ac:dyDescent="0.2">
      <c r="A378" s="60"/>
      <c r="B378" s="14" t="s">
        <v>39</v>
      </c>
      <c r="C378" s="15">
        <f>SUM(C379)</f>
        <v>40000</v>
      </c>
    </row>
    <row r="379" spans="1:3" x14ac:dyDescent="0.2">
      <c r="A379" s="60"/>
      <c r="B379" s="73" t="s">
        <v>50</v>
      </c>
      <c r="C379" s="71">
        <v>40000</v>
      </c>
    </row>
    <row r="380" spans="1:3" ht="15" thickBot="1" x14ac:dyDescent="0.25">
      <c r="A380" s="61"/>
      <c r="B380" s="62"/>
      <c r="C380" s="63"/>
    </row>
    <row r="381" spans="1:3" ht="15" thickTop="1" x14ac:dyDescent="0.2">
      <c r="A381" s="64"/>
      <c r="B381" s="64"/>
      <c r="C381" s="65"/>
    </row>
  </sheetData>
  <mergeCells count="24">
    <mergeCell ref="A369:B369"/>
    <mergeCell ref="A374:B374"/>
    <mergeCell ref="A377:B377"/>
    <mergeCell ref="A120:B120"/>
    <mergeCell ref="A1:C1"/>
    <mergeCell ref="A2:C2"/>
    <mergeCell ref="A3:C3"/>
    <mergeCell ref="A4:C4"/>
    <mergeCell ref="A7:B7"/>
    <mergeCell ref="A23:C23"/>
    <mergeCell ref="A37:B37"/>
    <mergeCell ref="A53:B53"/>
    <mergeCell ref="A59:C59"/>
    <mergeCell ref="A68:B68"/>
    <mergeCell ref="A109:B109"/>
    <mergeCell ref="A198:B198"/>
    <mergeCell ref="A211:B211"/>
    <mergeCell ref="A342:B342"/>
    <mergeCell ref="A133:B133"/>
    <mergeCell ref="A136:B136"/>
    <mergeCell ref="A141:B141"/>
    <mergeCell ref="A145:B145"/>
    <mergeCell ref="A156:B156"/>
    <mergeCell ref="A188:B188"/>
  </mergeCells>
  <printOptions horizontalCentered="1"/>
  <pageMargins left="0.59055118110236227" right="0.59055118110236227" top="0.42" bottom="0.31" header="0.19685039370078741" footer="0.19685039370078741"/>
  <pageSetup scale="76" fitToHeight="0" orientation="portrait" r:id="rId1"/>
  <rowBreaks count="1" manualBreakCount="1">
    <brk id="278"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27 DERECHOS HUMANOS 2022.</vt:lpstr>
      <vt:lpstr>'ANEXO 27 DERECHOS HUMANOS 2022.'!Área_de_impresión</vt:lpstr>
      <vt:lpstr>'ANEXO 27 DERECHOS HUMANOS 2022.'!Títulos_a_imprimir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Denisse Rosas</cp:lastModifiedBy>
  <cp:lastPrinted>2021-11-22T17:48:29Z</cp:lastPrinted>
  <dcterms:created xsi:type="dcterms:W3CDTF">2021-11-21T18:56:18Z</dcterms:created>
  <dcterms:modified xsi:type="dcterms:W3CDTF">2021-11-25T18:43:05Z</dcterms:modified>
</cp:coreProperties>
</file>