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ANEXOS LEY DE EGRESOS\RODRIGO 21-40\"/>
    </mc:Choice>
  </mc:AlternateContent>
  <bookViews>
    <workbookView xWindow="-105" yWindow="-105" windowWidth="23250" windowHeight="12450" activeTab="1"/>
  </bookViews>
  <sheets>
    <sheet name="CONAC 35 A" sheetId="1" r:id="rId1"/>
    <sheet name="CONAC 35 B" sheetId="2" r:id="rId2"/>
    <sheet name="CONAC 35C R" sheetId="3" r:id="rId3"/>
    <sheet name="CONAC 35 C E" sheetId="4" r:id="rId4"/>
    <sheet name="CONAC 35 C S" sheetId="5" r:id="rId5"/>
    <sheet name="CONAC 35 D" sheetId="6" r:id="rId6"/>
    <sheet name="CONAC 35 E" sheetId="7" r:id="rId7"/>
    <sheet name="CONAC 35 F" sheetId="8" r:id="rId8"/>
  </sheets>
  <definedNames>
    <definedName name="_xlnm.Print_Area" localSheetId="0">'CONAC 35 A'!$A$1:$B$82</definedName>
    <definedName name="_xlnm.Print_Area" localSheetId="1">'CONAC 35 B'!$A$1:$B$16</definedName>
    <definedName name="_xlnm.Print_Area" localSheetId="3">'CONAC 35 C E'!$A$1:$B$15</definedName>
    <definedName name="_xlnm.Print_Area" localSheetId="4">'CONAC 35 C S'!$A$1:$B$18</definedName>
    <definedName name="_xlnm.Print_Area" localSheetId="5">'CONAC 35 D'!$A$1:$B$43</definedName>
    <definedName name="_xlnm.Print_Area" localSheetId="6">'CONAC 35 E'!$A$1:$B$41</definedName>
    <definedName name="_xlnm.Print_Area" localSheetId="7">'CONAC 35 F'!$A$1:$B$73</definedName>
    <definedName name="_xlnm.Print_Area" localSheetId="2">'CONAC 35C R'!$A$1:$B$36</definedName>
    <definedName name="_xlnm.Database" localSheetId="0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2">#REF!</definedName>
    <definedName name="_xlnm.Database">#REF!</definedName>
    <definedName name="_xlnm.Print_Titles" localSheetId="0">'CONAC 35 A'!$1:$9</definedName>
    <definedName name="_xlnm.Print_Titles" localSheetId="5">'CONAC 35 D'!$1:$9</definedName>
    <definedName name="_xlnm.Print_Titles" localSheetId="6">'CONAC 35 E'!$1:$9</definedName>
    <definedName name="_xlnm.Print_Titles" localSheetId="7">'CONAC 35 F'!$1:$9</definedName>
    <definedName name="_xlnm.Print_Titles" localSheetId="2">'CONAC 35C R'!$1:$9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7" l="1"/>
  <c r="B30" i="7"/>
  <c r="B27" i="7"/>
  <c r="B23" i="7"/>
  <c r="B14" i="7"/>
  <c r="B11" i="7"/>
  <c r="B37" i="6"/>
  <c r="B27" i="6"/>
  <c r="B19" i="6"/>
  <c r="B10" i="6"/>
  <c r="B18" i="5"/>
  <c r="B15" i="4"/>
  <c r="B36" i="3"/>
  <c r="B16" i="2"/>
  <c r="B74" i="1"/>
  <c r="B70" i="1"/>
  <c r="B62" i="1"/>
  <c r="B58" i="1"/>
  <c r="B48" i="1"/>
  <c r="B38" i="1"/>
  <c r="B28" i="1"/>
  <c r="B18" i="1"/>
  <c r="B10" i="1"/>
  <c r="B10" i="7" l="1"/>
  <c r="B41" i="7" s="1"/>
  <c r="B43" i="6"/>
  <c r="B82" i="1"/>
</calcChain>
</file>

<file path=xl/sharedStrings.xml><?xml version="1.0" encoding="utf-8"?>
<sst xmlns="http://schemas.openxmlformats.org/spreadsheetml/2006/main" count="310" uniqueCount="248">
  <si>
    <t>A N E X O 35 A</t>
  </si>
  <si>
    <t>PRESUPUESTO DE EGRESOS PARA EL AÑO 2022</t>
  </si>
  <si>
    <t>Poder Ejecutivo del Estado  de Campeche</t>
  </si>
  <si>
    <t>Estado Analítico del Presupuesto de Egresos</t>
  </si>
  <si>
    <t>Clasificación Por Objeto del Gasto (Capitulo y Concepto)</t>
  </si>
  <si>
    <t>(PESOS)</t>
  </si>
  <si>
    <t xml:space="preserve">CONCEPTO </t>
  </si>
  <si>
    <t>IMPORTE</t>
  </si>
  <si>
    <t>SERVICIOS PERSONALES</t>
  </si>
  <si>
    <t>REMUNERACIONES ADICIONALES Y ESPECIALES</t>
  </si>
  <si>
    <t>SEGURIDAD SOCIAL</t>
  </si>
  <si>
    <t>PREVISIONES</t>
  </si>
  <si>
    <t>MATERIALES Y SUMINISTROS</t>
  </si>
  <si>
    <t>ALIMENTOS Y UTENSILIOS</t>
  </si>
  <si>
    <t>MATERIALES Y ARTICULOS DE CONSTRUCCION Y DE REPARACIÓN</t>
  </si>
  <si>
    <t>COMBUSTIBLES, LUBRICANTES Y ADITIVOS</t>
  </si>
  <si>
    <t>MATERIALES Y SUMINISTROS PARA SEGURIDAD</t>
  </si>
  <si>
    <t>HERRAMIENTAS, REFACCIONES Y ACCESORIOS MENORES</t>
  </si>
  <si>
    <t>SERVICIOS GENERALES</t>
  </si>
  <si>
    <t>SERVICIOS DE ARRENDAMIENTO</t>
  </si>
  <si>
    <t>SERVICIOS FINANCIEROS, BANCARIOS Y COMERCIALES</t>
  </si>
  <si>
    <t>SERVICIOS OFICIALES</t>
  </si>
  <si>
    <t>OTROS SERVICIOS GENERALES</t>
  </si>
  <si>
    <t>TRANSFERENCIAS, ASIGNACIONES, SUBSIDIOS Y OTRAS AYUDAS</t>
  </si>
  <si>
    <t>SUBSIDIOS Y SUBVENCIONES</t>
  </si>
  <si>
    <t>AYUDAS SOCIALES</t>
  </si>
  <si>
    <t>PENSIONES Y JUBILACIONES</t>
  </si>
  <si>
    <t>TRANSFERENCIAS A LA SEGURIDAD SOCIAL</t>
  </si>
  <si>
    <t>DONATIVOS</t>
  </si>
  <si>
    <t>TRANSFERENCIAS AL EXTERIOR</t>
  </si>
  <si>
    <t>BIENES MUEBLES, INMUEBLES E INTANGIBLES</t>
  </si>
  <si>
    <t>MOBILIARIO Y EQUIPO EDUCACIONAL Y RECREATIVO</t>
  </si>
  <si>
    <t>EQUIPO DE DEFENSA Y SEGURIDAD</t>
  </si>
  <si>
    <t>MAQUINARIA, OTROS EQUIPOS Y HERRAMIENTAS</t>
  </si>
  <si>
    <t>BIENES INMUEBLES</t>
  </si>
  <si>
    <t>ACTIVOS INTANGIBLES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</si>
  <si>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</si>
  <si>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</si>
  <si>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</si>
  <si>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</si>
  <si>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</si>
  <si>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</si>
  <si>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</si>
  <si>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</si>
  <si>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</si>
  <si>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</si>
  <si>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</si>
  <si>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</si>
  <si>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</si>
  <si>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</si>
  <si>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</si>
  <si>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</si>
  <si>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</si>
  <si>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</si>
  <si>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</t>
  </si>
  <si>
    <t>A N E X O 35 B</t>
  </si>
  <si>
    <t>Clasificación Económica (por Tipo de Gasto)</t>
  </si>
  <si>
    <t>GASTO CORRIENTE</t>
  </si>
  <si>
    <t>GASTO DE CAPITAL</t>
  </si>
  <si>
    <t>AMORTIZACIÓN DE LA DEUDA Y DISMINUCIÓN DE PASIVOS</t>
  </si>
  <si>
    <t>A N E X O 35 C</t>
  </si>
  <si>
    <t>Clasificación Administrativa (Ramo)</t>
  </si>
  <si>
    <t>CONCEPTO</t>
  </si>
  <si>
    <t>SECRETARÍA DE GOBIERNO</t>
  </si>
  <si>
    <t>SECRETARÍA DE ADMINISTRACIÓN Y FINANZAS</t>
  </si>
  <si>
    <t>SECRETARÍA DE MODERNIZACIÓN ADMINISTRATIVA E INNOVACIÓN GUBERNAMENTAL</t>
  </si>
  <si>
    <t>SECRETARÍA DE EDUCACIÓN</t>
  </si>
  <si>
    <t>SECRETARÍA DE SALUD</t>
  </si>
  <si>
    <t>SECRETARÍA DE DESARROLLO TERRITORIAL, URBANO Y OBRAS PÚBLICAS</t>
  </si>
  <si>
    <t>SECRETARÍA DE DESARROLLO ECONÓMICO</t>
  </si>
  <si>
    <t>SECRETARÍA DE DESARROLLO AGROPECUARIO</t>
  </si>
  <si>
    <t>SECRETARÍA DE BIENESTAR</t>
  </si>
  <si>
    <t>SECRETARÍA DE INCLUSIÓN</t>
  </si>
  <si>
    <t>SECRETARÍA DE MEDIO AMBIENTE, BIODIVERSIDAD, CAMBIO CLIMÁTICO Y ENERGÍA</t>
  </si>
  <si>
    <t>SECRETARÍA DE TURISMO</t>
  </si>
  <si>
    <t>SECRETARÍA DE PROTECCIÓN Y SEGURIDAD CIUDADANA</t>
  </si>
  <si>
    <t>SECRETARÍA DE PROTECCIÓN CIVIL</t>
  </si>
  <si>
    <t>CONSEJERÍA JURÍDICA</t>
  </si>
  <si>
    <t>SECRETARÍA DE LA CONTRALORÍA</t>
  </si>
  <si>
    <t>FISCALÍA GENERAL DEL ESTADO DE CAMPECHE</t>
  </si>
  <si>
    <t>PROVISIONES DEL ESTADO</t>
  </si>
  <si>
    <t>DEUDA PÚBLICA</t>
  </si>
  <si>
    <t>PODER LEGISLATIVO</t>
  </si>
  <si>
    <t>PODER JUDICIAL</t>
  </si>
  <si>
    <t>ÓRGANOS AUTÓNOMOS</t>
  </si>
  <si>
    <t>ORGANISMOS PÚBLICOS DESCENTRALIZADOS</t>
  </si>
  <si>
    <t>FIDEICOMISOS PÚBLICOS</t>
  </si>
  <si>
    <t>PARTICIPACIONES Y TRANSFERENCIAS A MUNICIPIOS</t>
  </si>
  <si>
    <t>PRESUPUESTO DE EGRESOS PARA EL AÑO 202</t>
  </si>
  <si>
    <t>Clasificación Administrativa (Entidad)</t>
  </si>
  <si>
    <t>PODER EJECUTIVO</t>
  </si>
  <si>
    <t>Clasificación Administrativa (Sector, Subsector)</t>
  </si>
  <si>
    <t>ENTIDADES PARAESTATALES Y FIDEICOMISOS NO EMPRESARIALES Y NO FINANCIEROS</t>
  </si>
  <si>
    <t>INSTITUCIONES PÚBLICAS DE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</si>
  <si>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</si>
  <si>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</si>
  <si>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PARTICIPACION ESTATAL MAYORITARIA</t>
  </si>
  <si>
    <t>ENTIDADES PARAESTATALES EMPRESARIALES FINANCIERAS NO MONETARIAS CON PARTICIPACION ESTATAL MAYORITARIA</t>
  </si>
  <si>
    <t>FIDEICOMISOS FINANCIEROS PUBLICOS CON PARTICIPACION ESTATAL MAYORITARIA</t>
  </si>
  <si>
    <t>A N E X O 35 D</t>
  </si>
  <si>
    <t>Clasificación Funcional (Finalidad y Función)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</si>
  <si>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</si>
  <si>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</si>
  <si>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</si>
  <si>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</si>
  <si>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</si>
  <si>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</si>
  <si>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</si>
  <si>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</si>
  <si>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</si>
  <si>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</si>
  <si>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</si>
  <si>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</si>
  <si>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</si>
  <si>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</si>
  <si>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</si>
  <si>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</si>
  <si>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</si>
  <si>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 COMERCIALES Y LABORALES EN GENERAL</t>
  </si>
  <si>
    <t>AGROPECUARIA, SILVICULTURA, PESCA Y CAZA</t>
  </si>
  <si>
    <t>COMBUSTIBLES  Y ENERGÍA</t>
  </si>
  <si>
    <t>MINERÍA, MANUFACTURAS Y COSTRUCCIÓN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</si>
  <si>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</si>
  <si>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</si>
  <si>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</si>
  <si>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</si>
  <si>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</si>
  <si>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</si>
  <si>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PÚBLICA/COSTO FINANCIERO DE LA DEUDA</t>
  </si>
  <si>
    <t>TRANFERENCIAS, PARTICIPACIONES Y APORTACIONES ENTRE DIFERENTES NIVELES Y ORDENES DE GOBIERNO</t>
  </si>
  <si>
    <t>SANEAMIENTO DEL SISTEMA FINANCIERO</t>
  </si>
  <si>
    <t xml:space="preserve">ADEUDOS DE EJERCICIOS FISCALES </t>
  </si>
  <si>
    <t>A N E X O 35 E</t>
  </si>
  <si>
    <t>Gasto por Categoría Programática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</si>
  <si>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</si>
  <si>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</si>
  <si>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</si>
  <si>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</si>
  <si>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</si>
  <si>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</si>
  <si>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</si>
  <si>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FUNCIONES DE LAS FUERZAS ARMADAS (ÚNICAMENTE GOBIERNO FEDERAL)</t>
  </si>
  <si>
    <t>PROYECTOS DE INVERSIÓN</t>
  </si>
  <si>
    <t>ADMINISTRATIVOS Y DE APOYO</t>
  </si>
  <si>
    <t>APOYO AL PROCESO PRESUPUESTARIO Y PARA MEJORAR LA EFICIENCIA INSTITUCIONAL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</si>
  <si>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</si>
  <si>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</si>
  <si>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</si>
  <si>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</si>
  <si>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</si>
  <si>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</si>
  <si>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</si>
  <si>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</si>
  <si>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</si>
  <si>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</si>
  <si>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</si>
  <si>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</si>
  <si>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</si>
  <si>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A N E X O 35 F</t>
  </si>
  <si>
    <t>Programas y Proyectos de Inversión</t>
  </si>
  <si>
    <t>004 Programa de Protección de la Seguridad Ciudadana y Vial</t>
  </si>
  <si>
    <t>0108 Atender las solicitudes y peticiones de la ciudadanía en general, Dependencias y acuerdos emanados de la Conferencia Nacional de Secretarios de Seguridad</t>
  </si>
  <si>
    <t>005 Fondo de Aportaciones para el Fortalecimiento de las Entidades Federativas (FAFEF)</t>
  </si>
  <si>
    <t>0112 Actualización y certificación de la base de datos inmobiliaria</t>
  </si>
  <si>
    <t>0113 Consolidación de infraestructura tecnológica</t>
  </si>
  <si>
    <t>0114 Adquisición de mobiliario y equipo de oficina</t>
  </si>
  <si>
    <t>0117 Ejecución y/o supervisión de obra</t>
  </si>
  <si>
    <t>0119 Proyectos estratégicos apoyados para reactivar e impulsar la actividad empresarial y comercial</t>
  </si>
  <si>
    <t>0121 Apoyar a productores agropecuarios en acciones que contribuyen a las obras de infraestructura agropecuaria básica</t>
  </si>
  <si>
    <t>0122 Preservación de los recursos naturales y ordenamiento ecológico territorial</t>
  </si>
  <si>
    <t>0582 Prevención de contaminación y sobre aprovechamiento a través de instrumentos para la protección Ambiental</t>
  </si>
  <si>
    <t>1058 Integración, sistematización y manejo de bases de datos de la cobertura forestal, incendios y áreas potenciales de restauración en el Estado</t>
  </si>
  <si>
    <t>1059 Promover la integración de un Sistema de Información Ambiental</t>
  </si>
  <si>
    <t>1060 Rehabilitación de viveros para la atención de polígonos degradados o impactados como medida de mitigación y adaptación al cambio climático</t>
  </si>
  <si>
    <t>006 Programa de Inclusión y Cohesión Social</t>
  </si>
  <si>
    <t>0164 Adquisición de mobiliario, equipo de cómputo y de transporte para el adecuado desempeño de la Secretaría</t>
  </si>
  <si>
    <t>008 Fondo de Aportaciones para la Seguridad Pública (FASP)</t>
  </si>
  <si>
    <t>0179 Elementos de seguridad pública Estatal con evaluaciones vigentes en control de confianza</t>
  </si>
  <si>
    <t>0180 Seguimiento y evaluación de metas compromiso</t>
  </si>
  <si>
    <t>0181 Profesionalizar a los elementos de las Instituciones de Seguridad Pública</t>
  </si>
  <si>
    <t>0182 Equipar a las instituciones de Seguridad Pública</t>
  </si>
  <si>
    <t>0183 Construir y mejorar las instalaciones de las instituciones de Seguridad Pública y el Sistema de Justicia Penal</t>
  </si>
  <si>
    <t>0185 Mejorar el servicio de atención de llamadas de emergencia 911 para garantizar la continuidad de la operación</t>
  </si>
  <si>
    <t>0186 Mantener la disponibilidad de la Red Estatal de Radiocomunicaciones</t>
  </si>
  <si>
    <t>0187 Actualizar e incrementar los registros de las bases de datos Estatales y Nacionales de información de Seguridad Pública</t>
  </si>
  <si>
    <t>0188 Colocar y actualizar las constancias de inscripción para la identificación y control del parque vehicular en la Entidad</t>
  </si>
  <si>
    <t>0189 Fortalecer las actividades de sensibilización de prevención del delito</t>
  </si>
  <si>
    <t>010 Recaudación Hacendaria</t>
  </si>
  <si>
    <t>0209 Recursos transferidos a los municipios e informe a la TESOFE de la recaudación federal de impuestos coordinados</t>
  </si>
  <si>
    <t>0215 Aforo vehicular registrado en la plaza de Cobro del Puente La Unidad</t>
  </si>
  <si>
    <t>011 Control del Ejercicio del Gasto Público y Rendición de Cuentas</t>
  </si>
  <si>
    <t>0230 Vigilar que las solicitudes de gasto se realicen de acuerdo a lo calendarizado; autorizar las transferencias que se justifiquen sin que se altere el monto presupuestado y sin afectar la liquidez; y autorizar las ampliaciones líquidas al presupuesto siempre que el ingreso lo permita</t>
  </si>
  <si>
    <t>012 Administración de los Recursos Humanos, Materiales y de Servicios y  Jubilados y Pensionados del Estado de Campeche</t>
  </si>
  <si>
    <t>1035 Seguimiento al procedimiento de adquisiciones realizadas</t>
  </si>
  <si>
    <t>013 Planeación Estratégica e Innovación Gubernamental</t>
  </si>
  <si>
    <t>0257 Realizar los trámites para el funcionamiento de la Secretaría</t>
  </si>
  <si>
    <t>0265 Gestionar para la adopción e implementación de las herramientas de Mejora Regulatoria en los trece Municipios</t>
  </si>
  <si>
    <t>0266 Gestionar para la implementación de acciones de modernización administrativa de los trámites y servicios de las Dependencias y Entidades de la Administración Pública Estatal</t>
  </si>
  <si>
    <t>1052 Mantener actualizados los servicios de seguridad de la red de datos e interconectar a las dependencias y entidades a la red de telecomunicaciones de la APE que faciliten la comunicación para un gobierno eficiente</t>
  </si>
  <si>
    <t>019 Programa de Infraestructura Urbana, Agua Potable y Alcantarillado</t>
  </si>
  <si>
    <t>0118 Estudios de preinversión, inversión y planeación</t>
  </si>
  <si>
    <t>0376 Afectaciones e indemnizaciones</t>
  </si>
  <si>
    <t>020 Fondo para Entidades Federativas y Municipios Productores de Hidrocarburos</t>
  </si>
  <si>
    <t>0165 Promover la formulación y/o actualización de los Programas de Ordenamiento Ecológico del Territorio en el Estado (POEL)</t>
  </si>
  <si>
    <t>0390 Adquisición de equipamiento de protección civil para un mejor desempeño operativo</t>
  </si>
  <si>
    <t>0397 Resarcir las afectaciones al entorno social y ecológico causado por las actividades de exploración y extracción de hidrocarburos</t>
  </si>
  <si>
    <t>1056 Infraestructura para la conservación y seguridad del Volcán de los murciélagos</t>
  </si>
  <si>
    <t>1057 Construcción del Centro de atención Integral de mamíferos y quelonios marinos en el Estado</t>
  </si>
  <si>
    <t>026 Fondo de Aportaciones para la Infraestructura Social Estatal (FISE)</t>
  </si>
  <si>
    <t>0505 Rehabilitar infraestructura agrícola de caminos saca cosecha</t>
  </si>
  <si>
    <t>0507 Realización de proyectos de Infraestructura social básica del rubro de urbanización</t>
  </si>
  <si>
    <t>0508 Realización de proyectos de Infraestructura social básica del rubro de agua y saneamiento</t>
  </si>
  <si>
    <t>0509 Realización de proyectos de Infraestructura social básica del rubro otros proyectos</t>
  </si>
  <si>
    <t>061 Programa de Fortalecimiento Financiero a los Municipios</t>
  </si>
  <si>
    <t>0978 Fortalecer y desarrollar los municipios del Estado de Campeche</t>
  </si>
  <si>
    <t>062 Fondo de Aportaciones para Infraestructura Social Municipal (FAISM)</t>
  </si>
  <si>
    <t>0982 Fondo de Aportaciones para Infraestructura Social Municipal (FAISM)</t>
  </si>
  <si>
    <t>REMUNERACIONES AL PERSONAL DE CARÁCTER PERMANENTE</t>
  </si>
  <si>
    <t>REMUNERACIONES AL PERSONAL DE CARÁCTER TRANSITORIO</t>
  </si>
  <si>
    <t>OTRAS PRESTACIONES SOCIALES Y ECONÓMICAS</t>
  </si>
  <si>
    <t>PAGO DE ESTIMULOS A SERVIDORES PÚBLICOS</t>
  </si>
  <si>
    <t>MATERIALES DE ADMINISTRACIÓN, EMISIÓN DE DOCUMENTOS Y ARTÍCULOS OFICIALES</t>
  </si>
  <si>
    <t>MATERIAS PRIMAS Y MATERIALES DE PRODUCCIÓN Y COMERCIALIZACIÓN</t>
  </si>
  <si>
    <t>PRODUCTOS QUÍMICOS, FARMACÉUTICOS Y DE LABORATORIO</t>
  </si>
  <si>
    <t>VESTUARIO, BLANCOS, PRENDAS DE PROTECCIÓN Y ARTÍCULOS DEPORTIVOS</t>
  </si>
  <si>
    <t>SERVICIOS BÁSICOS</t>
  </si>
  <si>
    <t>SERVICIOS PROFESIONALES, CIENTÍFICOS, TÉCNICOS Y OTROS SERVICIOS</t>
  </si>
  <si>
    <t>SERVICIOS DE INSTALACIÓN, REPARACIÓN, MANTENIMIENTO Y CONSERVACIÓN</t>
  </si>
  <si>
    <t>SERVICIOS DE COMUNICACIÓN SOCIAL Y PUBLICIDAD</t>
  </si>
  <si>
    <t>SERVICIOS DE TRASLADO Y VIÁTICOS</t>
  </si>
  <si>
    <t>TRANSFERENCIAS INTERNAS Y ASIGNACIONES AL SECTOR PÚBLICO</t>
  </si>
  <si>
    <t>TRANSFERENCIAS AL RESTO DEL SECTOR PÚBLICO</t>
  </si>
  <si>
    <t>TRANSFERENCIAS A FIDEICOMISOS, MANDATOS Y OTROS ANÁLOGOS</t>
  </si>
  <si>
    <t>MOBILIARIO Y EQUIPO DE ADMINISTRACIÓN</t>
  </si>
  <si>
    <t>EQUIPO E INSTRUMENTAL MÉDICO Y DE LABORATORIO</t>
  </si>
  <si>
    <t>VEHÍCULOS Y EQUIPO DE TRANSPORTE</t>
  </si>
  <si>
    <t>ACTIVOS BIOLÓGICOS</t>
  </si>
  <si>
    <t>INVERSIÓN PÚBLICA</t>
  </si>
  <si>
    <t>OBRA PÚBLICA EN BIENES DE DOMINIO PÚBLICO</t>
  </si>
  <si>
    <t>OBRA PÚBLICA EN BIENES PROPIOS</t>
  </si>
  <si>
    <t>AMORTIZACIÓN DE LA DEUDA PÚBLICA</t>
  </si>
  <si>
    <t>INTERESES DE LA DEUDA PÚBLICA</t>
  </si>
  <si>
    <t>PLANEACIÓN, SEGUIMIENTO Y EVALUACIÓN DE POLÍTICAS PÚBLICAS</t>
  </si>
  <si>
    <t>PROMOCIÓN Y FOMENTO</t>
  </si>
  <si>
    <t>REGULACIÓN Y SUPERVISIÓN</t>
  </si>
  <si>
    <t>ESPECÍFICOS</t>
  </si>
  <si>
    <t>APOYO A LA FUNCIÓN PÚBLICA Y AL MEJORAMIENTO DE LA GESTIÓN</t>
  </si>
  <si>
    <t>COORDINACIÓN GENERAL DE LA OFICINA DE LA GOBERNADORA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</si>
</sst>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3"/>
      <name val="Arial"/>
      <family val="2"/>
    </font>
    <font>
      <b/>
      <sz val="12"/>
      <color theme="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88B8D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1" fillId="0" borderId="0" xfId="1"/>
    <xf numFmtId="0" fontId="3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3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0" fillId="0" borderId="0" xfId="1" applyFont="1"/>
    <xf numFmtId="0" fontId="2" fillId="0" borderId="0" xfId="0" applyFont="1" applyAlignment="1">
      <alignment vertical="center" wrapText="1"/>
    </xf>
    <xf numFmtId="3" fontId="1" fillId="0" borderId="0" xfId="1" applyNumberFormat="1"/>
    <xf numFmtId="0" fontId="6" fillId="0" borderId="0" xfId="0" applyFont="1" applyAlignment="1">
      <alignment vertical="center" wrapText="1"/>
    </xf>
    <xf numFmtId="0" fontId="1" fillId="0" borderId="0" xfId="1" applyAlignment="1">
      <alignment wrapText="1"/>
    </xf>
    <xf numFmtId="0" fontId="5" fillId="0" borderId="8" xfId="0" applyFont="1" applyBorder="1" applyAlignment="1">
      <alignment vertical="center" wrapText="1"/>
    </xf>
    <xf numFmtId="3" fontId="5" fillId="0" borderId="8" xfId="0" applyNumberFormat="1" applyFont="1" applyBorder="1" applyAlignment="1">
      <alignment horizontal="right" vertical="center" wrapText="1"/>
    </xf>
    <xf numFmtId="0" fontId="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3" fontId="8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3" fontId="6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0" fillId="0" borderId="0" xfId="0" applyFont="1"/>
    <xf numFmtId="0" fontId="10" fillId="0" borderId="3" xfId="0" applyFont="1" applyBorder="1" applyAlignment="1">
      <alignment horizontal="justify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3" fontId="6" fillId="0" borderId="6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41" fontId="11" fillId="0" borderId="7" xfId="0" applyNumberFormat="1" applyFont="1" applyBorder="1"/>
    <xf numFmtId="0" fontId="1" fillId="0" borderId="3" xfId="0" applyFont="1" applyBorder="1" applyAlignment="1">
      <alignment horizontal="left" vertical="center" wrapText="1"/>
    </xf>
    <xf numFmtId="41" fontId="1" fillId="0" borderId="3" xfId="0" applyNumberFormat="1" applyFont="1" applyBorder="1"/>
    <xf numFmtId="0" fontId="11" fillId="0" borderId="3" xfId="0" applyFont="1" applyBorder="1" applyAlignment="1">
      <alignment horizontal="left" vertical="center" wrapText="1"/>
    </xf>
    <xf numFmtId="41" fontId="11" fillId="0" borderId="3" xfId="0" applyNumberFormat="1" applyFont="1" applyBorder="1"/>
    <xf numFmtId="0" fontId="1" fillId="0" borderId="9" xfId="0" applyFont="1" applyBorder="1" applyAlignment="1">
      <alignment horizontal="left" vertical="center" wrapText="1"/>
    </xf>
    <xf numFmtId="41" fontId="1" fillId="0" borderId="9" xfId="0" applyNumberFormat="1" applyFont="1" applyBorder="1"/>
    <xf numFmtId="0" fontId="7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3" fillId="0" borderId="0" xfId="0" quotePrefix="1" applyFont="1" applyAlignment="1">
      <alignment horizontal="center" vertical="center"/>
    </xf>
    <xf numFmtId="0" fontId="3" fillId="0" borderId="0" xfId="2" quotePrefix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</cellXfs>
  <cellStyles count="3">
    <cellStyle name="Normal" xfId="0" builtinId="0"/>
    <cellStyle name="Normal 3 2" xfId="1"/>
    <cellStyle name="Normal_ANEXO LEY 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8041005" cy="15525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103909</xdr:colOff>
      <xdr:row>82</xdr:row>
      <xdr:rowOff>131618</xdr:rowOff>
    </xdr:from>
    <xdr:to>
      <xdr:col>0</xdr:col>
      <xdr:colOff>375894</xdr:colOff>
      <xdr:row>83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909" y="20115068"/>
          <a:ext cx="271985" cy="779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 editAs="oneCell">
    <xdr:from>
      <xdr:col>1</xdr:col>
      <xdr:colOff>17273</xdr:colOff>
      <xdr:row>1</xdr:row>
      <xdr:rowOff>179617</xdr:rowOff>
    </xdr:from>
    <xdr:to>
      <xdr:col>1</xdr:col>
      <xdr:colOff>1147684</xdr:colOff>
      <xdr:row>6</xdr:row>
      <xdr:rowOff>27849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7821" y="375336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378390</xdr:colOff>
      <xdr:row>1</xdr:row>
      <xdr:rowOff>104384</xdr:rowOff>
    </xdr:from>
    <xdr:to>
      <xdr:col>0</xdr:col>
      <xdr:colOff>1255692</xdr:colOff>
      <xdr:row>6</xdr:row>
      <xdr:rowOff>112588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390" y="300103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746950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176265</xdr:colOff>
      <xdr:row>1</xdr:row>
      <xdr:rowOff>191537</xdr:rowOff>
    </xdr:from>
    <xdr:to>
      <xdr:col>1</xdr:col>
      <xdr:colOff>1306676</xdr:colOff>
      <xdr:row>6</xdr:row>
      <xdr:rowOff>39286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1080" y="391444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258704</xdr:colOff>
      <xdr:row>1</xdr:row>
      <xdr:rowOff>129352</xdr:rowOff>
    </xdr:from>
    <xdr:to>
      <xdr:col>0</xdr:col>
      <xdr:colOff>1136006</xdr:colOff>
      <xdr:row>6</xdr:row>
      <xdr:rowOff>137073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704" y="329259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2821</xdr:colOff>
      <xdr:row>0</xdr:row>
      <xdr:rowOff>188148</xdr:rowOff>
    </xdr:from>
    <xdr:to>
      <xdr:col>1</xdr:col>
      <xdr:colOff>1357276</xdr:colOff>
      <xdr:row>7</xdr:row>
      <xdr:rowOff>26341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821" y="188148"/>
          <a:ext cx="7951399" cy="1508008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6573302</xdr:colOff>
      <xdr:row>1</xdr:row>
      <xdr:rowOff>215057</xdr:rowOff>
    </xdr:from>
    <xdr:to>
      <xdr:col>1</xdr:col>
      <xdr:colOff>1106769</xdr:colOff>
      <xdr:row>6</xdr:row>
      <xdr:rowOff>62806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3302" y="414964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341019</xdr:colOff>
      <xdr:row>1</xdr:row>
      <xdr:rowOff>94075</xdr:rowOff>
    </xdr:from>
    <xdr:to>
      <xdr:col>0</xdr:col>
      <xdr:colOff>1218321</xdr:colOff>
      <xdr:row>6</xdr:row>
      <xdr:rowOff>101796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019" y="293982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7669530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98599</xdr:colOff>
      <xdr:row>1</xdr:row>
      <xdr:rowOff>186753</xdr:rowOff>
    </xdr:from>
    <xdr:to>
      <xdr:col>1</xdr:col>
      <xdr:colOff>1229010</xdr:colOff>
      <xdr:row>6</xdr:row>
      <xdr:rowOff>55012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1680" y="386113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332267</xdr:colOff>
      <xdr:row>1</xdr:row>
      <xdr:rowOff>77530</xdr:rowOff>
    </xdr:from>
    <xdr:to>
      <xdr:col>0</xdr:col>
      <xdr:colOff>1209569</xdr:colOff>
      <xdr:row>6</xdr:row>
      <xdr:rowOff>105761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267" y="276890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800290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6556596</xdr:colOff>
      <xdr:row>1</xdr:row>
      <xdr:rowOff>178479</xdr:rowOff>
    </xdr:from>
    <xdr:to>
      <xdr:col>1</xdr:col>
      <xdr:colOff>1042459</xdr:colOff>
      <xdr:row>6</xdr:row>
      <xdr:rowOff>57680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6596" y="373569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344277</xdr:colOff>
      <xdr:row>1</xdr:row>
      <xdr:rowOff>80331</xdr:rowOff>
    </xdr:from>
    <xdr:to>
      <xdr:col>0</xdr:col>
      <xdr:colOff>1221579</xdr:colOff>
      <xdr:row>6</xdr:row>
      <xdr:rowOff>119504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277" y="275421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38100" y="19050"/>
          <a:ext cx="7936230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18969</xdr:colOff>
      <xdr:row>1</xdr:row>
      <xdr:rowOff>179738</xdr:rowOff>
    </xdr:from>
    <xdr:to>
      <xdr:col>1</xdr:col>
      <xdr:colOff>1149380</xdr:colOff>
      <xdr:row>6</xdr:row>
      <xdr:rowOff>43406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5158" y="202970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348475</xdr:colOff>
      <xdr:row>1</xdr:row>
      <xdr:rowOff>92926</xdr:rowOff>
    </xdr:from>
    <xdr:to>
      <xdr:col>0</xdr:col>
      <xdr:colOff>1225777</xdr:colOff>
      <xdr:row>6</xdr:row>
      <xdr:rowOff>116566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475" y="116158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758380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6179488</xdr:colOff>
      <xdr:row>1</xdr:row>
      <xdr:rowOff>183708</xdr:rowOff>
    </xdr:from>
    <xdr:to>
      <xdr:col>1</xdr:col>
      <xdr:colOff>1076450</xdr:colOff>
      <xdr:row>6</xdr:row>
      <xdr:rowOff>58697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9488" y="388676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373766</xdr:colOff>
      <xdr:row>1</xdr:row>
      <xdr:rowOff>108512</xdr:rowOff>
    </xdr:from>
    <xdr:to>
      <xdr:col>0</xdr:col>
      <xdr:colOff>1251068</xdr:colOff>
      <xdr:row>6</xdr:row>
      <xdr:rowOff>143473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766" y="313480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38100" y="57150"/>
          <a:ext cx="691705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105479</xdr:colOff>
      <xdr:row>1</xdr:row>
      <xdr:rowOff>213058</xdr:rowOff>
    </xdr:from>
    <xdr:to>
      <xdr:col>1</xdr:col>
      <xdr:colOff>1235890</xdr:colOff>
      <xdr:row>6</xdr:row>
      <xdr:rowOff>50131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0084" y="275722"/>
          <a:ext cx="1130411" cy="1153027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238127</xdr:colOff>
      <xdr:row>1</xdr:row>
      <xdr:rowOff>137862</xdr:rowOff>
    </xdr:from>
    <xdr:to>
      <xdr:col>0</xdr:col>
      <xdr:colOff>1115429</xdr:colOff>
      <xdr:row>6</xdr:row>
      <xdr:rowOff>134907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7" y="200526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showWhiteSpace="0" topLeftCell="A61" zoomScale="73" zoomScaleNormal="73" workbookViewId="0">
      <selection activeCell="A82" sqref="A82"/>
    </sheetView>
  </sheetViews>
  <sheetFormatPr baseColWidth="10" defaultColWidth="11.42578125" defaultRowHeight="12.75" x14ac:dyDescent="0.2"/>
  <cols>
    <col min="1" max="1" width="100.2851562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15.75" x14ac:dyDescent="0.2">
      <c r="A1" s="1"/>
      <c r="B1" s="26"/>
      <c r="C1"/>
    </row>
    <row r="2" spans="1:3" ht="20.25" customHeight="1" x14ac:dyDescent="0.25">
      <c r="A2" s="42" t="s">
        <v>0</v>
      </c>
      <c r="B2" s="42"/>
      <c r="C2"/>
    </row>
    <row r="3" spans="1:3" ht="20.25" customHeight="1" x14ac:dyDescent="0.2">
      <c r="A3" s="43" t="s">
        <v>1</v>
      </c>
      <c r="B3" s="43"/>
      <c r="C3" s="3"/>
    </row>
    <row r="4" spans="1:3" ht="21" customHeight="1" x14ac:dyDescent="0.2">
      <c r="A4" s="44" t="s">
        <v>2</v>
      </c>
      <c r="B4" s="44"/>
      <c r="C4"/>
    </row>
    <row r="5" spans="1:3" ht="21" customHeight="1" x14ac:dyDescent="0.2">
      <c r="A5" s="44" t="s">
        <v>3</v>
      </c>
      <c r="B5" s="44"/>
      <c r="C5"/>
    </row>
    <row r="6" spans="1:3" ht="21" customHeight="1" x14ac:dyDescent="0.2">
      <c r="A6" s="44" t="s">
        <v>4</v>
      </c>
      <c r="B6" s="44"/>
      <c r="C6"/>
    </row>
    <row r="7" spans="1:3" ht="15.75" x14ac:dyDescent="0.2">
      <c r="A7" s="41" t="s">
        <v>5</v>
      </c>
      <c r="B7" s="41"/>
      <c r="C7"/>
    </row>
    <row r="8" spans="1:3" ht="9.75" customHeight="1" thickBot="1" x14ac:dyDescent="0.25">
      <c r="A8" s="1"/>
      <c r="B8" s="26"/>
      <c r="C8"/>
    </row>
    <row r="9" spans="1:3" ht="17.25" thickTop="1" thickBot="1" x14ac:dyDescent="0.25">
      <c r="A9" s="4" t="s">
        <v>6</v>
      </c>
      <c r="B9" s="5" t="s">
        <v>7</v>
      </c>
      <c r="C9"/>
    </row>
    <row r="10" spans="1:3" ht="19.899999999999999" customHeight="1" thickTop="1" x14ac:dyDescent="0.2">
      <c r="A10" s="27" t="s">
        <v>8</v>
      </c>
      <c r="B10" s="28">
        <f>SUM(B11:B17)</f>
        <v>6992286727</v>
      </c>
      <c r="C10"/>
    </row>
    <row r="11" spans="1:3" ht="19.899999999999999" customHeight="1" x14ac:dyDescent="0.2">
      <c r="A11" s="29" t="s">
        <v>217</v>
      </c>
      <c r="B11" s="8">
        <v>3839239769</v>
      </c>
      <c r="C11"/>
    </row>
    <row r="12" spans="1:3" ht="19.899999999999999" customHeight="1" x14ac:dyDescent="0.2">
      <c r="A12" s="29" t="s">
        <v>218</v>
      </c>
      <c r="B12" s="8">
        <v>72522493</v>
      </c>
      <c r="C12"/>
    </row>
    <row r="13" spans="1:3" ht="19.899999999999999" customHeight="1" x14ac:dyDescent="0.2">
      <c r="A13" s="29" t="s">
        <v>9</v>
      </c>
      <c r="B13" s="8">
        <v>1502897800</v>
      </c>
      <c r="C13"/>
    </row>
    <row r="14" spans="1:3" ht="19.899999999999999" customHeight="1" x14ac:dyDescent="0.2">
      <c r="A14" s="29" t="s">
        <v>10</v>
      </c>
      <c r="B14" s="8">
        <v>999076625</v>
      </c>
      <c r="C14"/>
    </row>
    <row r="15" spans="1:3" ht="19.899999999999999" customHeight="1" x14ac:dyDescent="0.2">
      <c r="A15" s="29" t="s">
        <v>219</v>
      </c>
      <c r="B15" s="8">
        <v>78965757</v>
      </c>
      <c r="C15"/>
    </row>
    <row r="16" spans="1:3" ht="19.899999999999999" customHeight="1" x14ac:dyDescent="0.2">
      <c r="A16" s="29" t="s">
        <v>11</v>
      </c>
      <c r="B16" s="8">
        <v>5341321</v>
      </c>
      <c r="C16"/>
    </row>
    <row r="17" spans="1:3" ht="19.899999999999999" customHeight="1" x14ac:dyDescent="0.2">
      <c r="A17" s="29" t="s">
        <v>220</v>
      </c>
      <c r="B17" s="8">
        <v>494242962</v>
      </c>
      <c r="C17"/>
    </row>
    <row r="18" spans="1:3" ht="19.899999999999999" customHeight="1" x14ac:dyDescent="0.2">
      <c r="A18" s="27" t="s">
        <v>12</v>
      </c>
      <c r="B18" s="28">
        <f>SUM(B19:B27)</f>
        <v>566251728</v>
      </c>
      <c r="C18"/>
    </row>
    <row r="19" spans="1:3" ht="20.25" customHeight="1" x14ac:dyDescent="0.2">
      <c r="A19" s="29" t="s">
        <v>221</v>
      </c>
      <c r="B19" s="24">
        <v>175183484</v>
      </c>
      <c r="C19"/>
    </row>
    <row r="20" spans="1:3" ht="19.899999999999999" customHeight="1" x14ac:dyDescent="0.2">
      <c r="A20" s="29" t="s">
        <v>13</v>
      </c>
      <c r="B20" s="24">
        <v>82650800</v>
      </c>
      <c r="C20"/>
    </row>
    <row r="21" spans="1:3" ht="19.899999999999999" customHeight="1" x14ac:dyDescent="0.2">
      <c r="A21" s="29" t="s">
        <v>222</v>
      </c>
      <c r="B21" s="24">
        <v>6475</v>
      </c>
      <c r="C21"/>
    </row>
    <row r="22" spans="1:3" ht="19.899999999999999" customHeight="1" x14ac:dyDescent="0.2">
      <c r="A22" s="29" t="s">
        <v>14</v>
      </c>
      <c r="B22" s="24">
        <v>10555459</v>
      </c>
      <c r="C22"/>
    </row>
    <row r="23" spans="1:3" ht="19.899999999999999" customHeight="1" x14ac:dyDescent="0.2">
      <c r="A23" s="29" t="s">
        <v>223</v>
      </c>
      <c r="B23" s="24">
        <v>75846390</v>
      </c>
      <c r="C23"/>
    </row>
    <row r="24" spans="1:3" ht="19.899999999999999" customHeight="1" x14ac:dyDescent="0.2">
      <c r="A24" s="29" t="s">
        <v>15</v>
      </c>
      <c r="B24" s="24">
        <v>156457146</v>
      </c>
      <c r="C24"/>
    </row>
    <row r="25" spans="1:3" x14ac:dyDescent="0.2">
      <c r="A25" s="29" t="s">
        <v>224</v>
      </c>
      <c r="B25" s="24">
        <v>38561283</v>
      </c>
      <c r="C25"/>
    </row>
    <row r="26" spans="1:3" ht="19.899999999999999" customHeight="1" x14ac:dyDescent="0.2">
      <c r="A26" s="29" t="s">
        <v>16</v>
      </c>
      <c r="B26" s="24">
        <v>2667690</v>
      </c>
      <c r="C26"/>
    </row>
    <row r="27" spans="1:3" ht="19.899999999999999" customHeight="1" x14ac:dyDescent="0.2">
      <c r="A27" s="29" t="s">
        <v>17</v>
      </c>
      <c r="B27" s="24">
        <v>24323001</v>
      </c>
      <c r="C27"/>
    </row>
    <row r="28" spans="1:3" ht="19.899999999999999" customHeight="1" x14ac:dyDescent="0.2">
      <c r="A28" s="27" t="s">
        <v>18</v>
      </c>
      <c r="B28" s="28">
        <f>SUM(B29:B37)</f>
        <v>1138916194</v>
      </c>
      <c r="C28"/>
    </row>
    <row r="29" spans="1:3" ht="19.899999999999999" customHeight="1" x14ac:dyDescent="0.2">
      <c r="A29" s="29" t="s">
        <v>225</v>
      </c>
      <c r="B29" s="24">
        <v>169494306</v>
      </c>
      <c r="C29"/>
    </row>
    <row r="30" spans="1:3" ht="19.899999999999999" customHeight="1" x14ac:dyDescent="0.2">
      <c r="A30" s="29" t="s">
        <v>19</v>
      </c>
      <c r="B30" s="24">
        <v>136702457</v>
      </c>
      <c r="C30"/>
    </row>
    <row r="31" spans="1:3" ht="19.899999999999999" customHeight="1" x14ac:dyDescent="0.2">
      <c r="A31" s="29" t="s">
        <v>226</v>
      </c>
      <c r="B31" s="24">
        <v>200248297</v>
      </c>
      <c r="C31"/>
    </row>
    <row r="32" spans="1:3" ht="19.899999999999999" customHeight="1" x14ac:dyDescent="0.2">
      <c r="A32" s="29" t="s">
        <v>20</v>
      </c>
      <c r="B32" s="24">
        <v>70673949</v>
      </c>
      <c r="C32"/>
    </row>
    <row r="33" spans="1:3" x14ac:dyDescent="0.2">
      <c r="A33" s="29" t="s">
        <v>227</v>
      </c>
      <c r="B33" s="24">
        <v>247765344</v>
      </c>
      <c r="C33"/>
    </row>
    <row r="34" spans="1:3" ht="19.899999999999999" customHeight="1" x14ac:dyDescent="0.2">
      <c r="A34" s="29" t="s">
        <v>228</v>
      </c>
      <c r="B34" s="24">
        <v>94116704</v>
      </c>
      <c r="C34"/>
    </row>
    <row r="35" spans="1:3" ht="19.899999999999999" customHeight="1" x14ac:dyDescent="0.2">
      <c r="A35" s="29" t="s">
        <v>229</v>
      </c>
      <c r="B35" s="24">
        <v>20982635</v>
      </c>
      <c r="C35"/>
    </row>
    <row r="36" spans="1:3" ht="19.899999999999999" customHeight="1" x14ac:dyDescent="0.2">
      <c r="A36" s="29" t="s">
        <v>21</v>
      </c>
      <c r="B36" s="24">
        <v>68157277</v>
      </c>
      <c r="C36"/>
    </row>
    <row r="37" spans="1:3" ht="19.899999999999999" customHeight="1" x14ac:dyDescent="0.2">
      <c r="A37" s="29" t="s">
        <v>22</v>
      </c>
      <c r="B37" s="24">
        <v>130775225</v>
      </c>
      <c r="C37"/>
    </row>
    <row r="38" spans="1:3" ht="19.899999999999999" customHeight="1" x14ac:dyDescent="0.2">
      <c r="A38" s="27" t="s">
        <v>23</v>
      </c>
      <c r="B38" s="28">
        <f>SUM(B39:B47)</f>
        <v>7763029363</v>
      </c>
      <c r="C38"/>
    </row>
    <row r="39" spans="1:3" ht="19.899999999999999" customHeight="1" x14ac:dyDescent="0.2">
      <c r="A39" s="29" t="s">
        <v>230</v>
      </c>
      <c r="B39" s="24">
        <v>896925990</v>
      </c>
      <c r="C39"/>
    </row>
    <row r="40" spans="1:3" ht="19.899999999999999" customHeight="1" x14ac:dyDescent="0.2">
      <c r="A40" s="29" t="s">
        <v>231</v>
      </c>
      <c r="B40" s="24">
        <v>6351682430</v>
      </c>
      <c r="C40"/>
    </row>
    <row r="41" spans="1:3" ht="19.899999999999999" customHeight="1" x14ac:dyDescent="0.2">
      <c r="A41" s="29" t="s">
        <v>24</v>
      </c>
      <c r="B41" s="24">
        <v>72000000</v>
      </c>
      <c r="C41"/>
    </row>
    <row r="42" spans="1:3" ht="19.899999999999999" customHeight="1" x14ac:dyDescent="0.2">
      <c r="A42" s="29" t="s">
        <v>25</v>
      </c>
      <c r="B42" s="24">
        <v>394261403</v>
      </c>
      <c r="C42"/>
    </row>
    <row r="43" spans="1:3" ht="19.899999999999999" customHeight="1" x14ac:dyDescent="0.2">
      <c r="A43" s="29" t="s">
        <v>26</v>
      </c>
      <c r="B43" s="24"/>
      <c r="C43"/>
    </row>
    <row r="44" spans="1:3" ht="19.899999999999999" customHeight="1" x14ac:dyDescent="0.2">
      <c r="A44" s="29" t="s">
        <v>232</v>
      </c>
      <c r="B44" s="24">
        <v>47151000</v>
      </c>
      <c r="C44"/>
    </row>
    <row r="45" spans="1:3" ht="19.899999999999999" customHeight="1" x14ac:dyDescent="0.2">
      <c r="A45" s="29" t="s">
        <v>27</v>
      </c>
      <c r="B45" s="24">
        <v>1008540</v>
      </c>
      <c r="C45"/>
    </row>
    <row r="46" spans="1:3" ht="19.899999999999999" customHeight="1" x14ac:dyDescent="0.2">
      <c r="A46" s="29" t="s">
        <v>28</v>
      </c>
      <c r="B46" s="24"/>
      <c r="C46"/>
    </row>
    <row r="47" spans="1:3" ht="19.899999999999999" customHeight="1" thickBot="1" x14ac:dyDescent="0.25">
      <c r="A47" s="30" t="s">
        <v>29</v>
      </c>
      <c r="B47" s="31"/>
      <c r="C47"/>
    </row>
    <row r="48" spans="1:3" ht="19.899999999999999" customHeight="1" x14ac:dyDescent="0.2">
      <c r="A48" s="27" t="s">
        <v>30</v>
      </c>
      <c r="B48" s="28">
        <f>SUM(B49:B57)</f>
        <v>140500097</v>
      </c>
      <c r="C48"/>
    </row>
    <row r="49" spans="1:3" ht="19.899999999999999" customHeight="1" x14ac:dyDescent="0.2">
      <c r="A49" s="29" t="s">
        <v>233</v>
      </c>
      <c r="B49" s="24">
        <v>35676045</v>
      </c>
      <c r="C49"/>
    </row>
    <row r="50" spans="1:3" ht="19.899999999999999" customHeight="1" x14ac:dyDescent="0.2">
      <c r="A50" s="29" t="s">
        <v>31</v>
      </c>
      <c r="B50" s="24">
        <v>265630</v>
      </c>
      <c r="C50"/>
    </row>
    <row r="51" spans="1:3" ht="19.899999999999999" customHeight="1" x14ac:dyDescent="0.2">
      <c r="A51" s="29" t="s">
        <v>234</v>
      </c>
      <c r="B51" s="24">
        <v>69000</v>
      </c>
      <c r="C51"/>
    </row>
    <row r="52" spans="1:3" ht="19.899999999999999" customHeight="1" x14ac:dyDescent="0.2">
      <c r="A52" s="29" t="s">
        <v>235</v>
      </c>
      <c r="B52" s="24">
        <v>77770430</v>
      </c>
      <c r="C52"/>
    </row>
    <row r="53" spans="1:3" ht="19.899999999999999" customHeight="1" x14ac:dyDescent="0.2">
      <c r="A53" s="29" t="s">
        <v>32</v>
      </c>
      <c r="B53" s="24"/>
      <c r="C53"/>
    </row>
    <row r="54" spans="1:3" ht="19.899999999999999" customHeight="1" x14ac:dyDescent="0.2">
      <c r="A54" s="29" t="s">
        <v>33</v>
      </c>
      <c r="B54" s="24">
        <v>20403332</v>
      </c>
      <c r="C54"/>
    </row>
    <row r="55" spans="1:3" ht="19.899999999999999" customHeight="1" x14ac:dyDescent="0.2">
      <c r="A55" s="29" t="s">
        <v>236</v>
      </c>
      <c r="B55" s="24"/>
      <c r="C55"/>
    </row>
    <row r="56" spans="1:3" ht="19.899999999999999" customHeight="1" x14ac:dyDescent="0.2">
      <c r="A56" s="29" t="s">
        <v>34</v>
      </c>
      <c r="B56" s="24"/>
      <c r="C56"/>
    </row>
    <row r="57" spans="1:3" ht="19.899999999999999" customHeight="1" x14ac:dyDescent="0.2">
      <c r="A57" s="29" t="s">
        <v>35</v>
      </c>
      <c r="B57" s="24">
        <v>6315660</v>
      </c>
      <c r="C57"/>
    </row>
    <row r="58" spans="1:3" ht="19.899999999999999" customHeight="1" x14ac:dyDescent="0.2">
      <c r="A58" s="27" t="s">
        <v>237</v>
      </c>
      <c r="B58" s="28">
        <f>+B59+B60+B61</f>
        <v>693992888</v>
      </c>
      <c r="C58"/>
    </row>
    <row r="59" spans="1:3" ht="19.899999999999999" customHeight="1" x14ac:dyDescent="0.2">
      <c r="A59" s="29" t="s">
        <v>238</v>
      </c>
      <c r="B59" s="24">
        <v>684262540</v>
      </c>
      <c r="C59"/>
    </row>
    <row r="60" spans="1:3" ht="19.899999999999999" customHeight="1" x14ac:dyDescent="0.2">
      <c r="A60" s="29" t="s">
        <v>239</v>
      </c>
      <c r="B60" s="24">
        <v>9730348</v>
      </c>
      <c r="C60"/>
    </row>
    <row r="61" spans="1:3" ht="19.899999999999999" customHeight="1" x14ac:dyDescent="0.2">
      <c r="A61" s="29" t="s">
        <v>36</v>
      </c>
      <c r="B61" s="24"/>
      <c r="C61"/>
    </row>
    <row r="62" spans="1:3" ht="19.899999999999999" customHeight="1" x14ac:dyDescent="0.2">
      <c r="A62" s="27" t="s">
        <v>37</v>
      </c>
      <c r="B62" s="28">
        <f>+B69</f>
        <v>184215368</v>
      </c>
      <c r="C62"/>
    </row>
    <row r="63" spans="1:3" ht="19.899999999999999" customHeight="1" x14ac:dyDescent="0.2">
      <c r="A63" s="29" t="s">
        <v>38</v>
      </c>
      <c r="B63" s="24"/>
      <c r="C63"/>
    </row>
    <row r="64" spans="1:3" ht="19.899999999999999" customHeight="1" x14ac:dyDescent="0.2">
      <c r="A64" s="29" t="s">
        <v>39</v>
      </c>
      <c r="B64" s="24"/>
      <c r="C64"/>
    </row>
    <row r="65" spans="1:3" ht="19.899999999999999" customHeight="1" x14ac:dyDescent="0.2">
      <c r="A65" s="29" t="s">
        <v>40</v>
      </c>
      <c r="B65" s="24"/>
      <c r="C65"/>
    </row>
    <row r="66" spans="1:3" ht="19.899999999999999" customHeight="1" x14ac:dyDescent="0.2">
      <c r="A66" s="29" t="s">
        <v>41</v>
      </c>
      <c r="B66" s="24"/>
      <c r="C66"/>
    </row>
    <row r="67" spans="1:3" ht="19.899999999999999" customHeight="1" x14ac:dyDescent="0.2">
      <c r="A67" s="29" t="s">
        <v>42</v>
      </c>
      <c r="B67" s="24"/>
      <c r="C67"/>
    </row>
    <row r="68" spans="1:3" ht="19.899999999999999" customHeight="1" x14ac:dyDescent="0.2">
      <c r="A68" s="29" t="s">
        <v>43</v>
      </c>
      <c r="B68" s="24"/>
      <c r="C68"/>
    </row>
    <row r="69" spans="1:3" ht="19.899999999999999" customHeight="1" x14ac:dyDescent="0.2">
      <c r="A69" s="29" t="s">
        <v>44</v>
      </c>
      <c r="B69" s="24">
        <v>184215368</v>
      </c>
      <c r="C69"/>
    </row>
    <row r="70" spans="1:3" ht="19.899999999999999" customHeight="1" x14ac:dyDescent="0.2">
      <c r="A70" s="27" t="s">
        <v>45</v>
      </c>
      <c r="B70" s="28">
        <f>+B71+B72+B73</f>
        <v>4597606072</v>
      </c>
      <c r="C70"/>
    </row>
    <row r="71" spans="1:3" ht="19.899999999999999" customHeight="1" x14ac:dyDescent="0.2">
      <c r="A71" s="29" t="s">
        <v>46</v>
      </c>
      <c r="B71" s="24">
        <v>2579346941</v>
      </c>
      <c r="C71"/>
    </row>
    <row r="72" spans="1:3" ht="19.899999999999999" customHeight="1" x14ac:dyDescent="0.2">
      <c r="A72" s="29" t="s">
        <v>47</v>
      </c>
      <c r="B72" s="24">
        <v>1663249044</v>
      </c>
      <c r="C72"/>
    </row>
    <row r="73" spans="1:3" ht="19.899999999999999" customHeight="1" x14ac:dyDescent="0.2">
      <c r="A73" s="29" t="s">
        <v>48</v>
      </c>
      <c r="B73" s="24">
        <v>355010087</v>
      </c>
      <c r="C73"/>
    </row>
    <row r="74" spans="1:3" ht="19.899999999999999" customHeight="1" x14ac:dyDescent="0.2">
      <c r="A74" s="27" t="s">
        <v>81</v>
      </c>
      <c r="B74" s="28">
        <f>+B75+B76+B81</f>
        <v>273144349</v>
      </c>
      <c r="C74"/>
    </row>
    <row r="75" spans="1:3" ht="19.899999999999999" customHeight="1" x14ac:dyDescent="0.2">
      <c r="A75" s="29" t="s">
        <v>240</v>
      </c>
      <c r="B75" s="24">
        <v>49584189</v>
      </c>
      <c r="C75"/>
    </row>
    <row r="76" spans="1:3" ht="19.899999999999999" customHeight="1" x14ac:dyDescent="0.2">
      <c r="A76" s="29" t="s">
        <v>241</v>
      </c>
      <c r="B76" s="24">
        <v>173560160</v>
      </c>
      <c r="C76"/>
    </row>
    <row r="77" spans="1:3" ht="19.899999999999999" customHeight="1" x14ac:dyDescent="0.2">
      <c r="A77" s="29" t="s">
        <v>49</v>
      </c>
      <c r="B77" s="24"/>
      <c r="C77"/>
    </row>
    <row r="78" spans="1:3" ht="19.899999999999999" customHeight="1" x14ac:dyDescent="0.2">
      <c r="A78" s="29" t="s">
        <v>50</v>
      </c>
      <c r="B78" s="24"/>
      <c r="C78"/>
    </row>
    <row r="79" spans="1:3" ht="19.899999999999999" customHeight="1" x14ac:dyDescent="0.2">
      <c r="A79" s="29" t="s">
        <v>51</v>
      </c>
      <c r="B79" s="24"/>
      <c r="C79"/>
    </row>
    <row r="80" spans="1:3" ht="19.899999999999999" customHeight="1" x14ac:dyDescent="0.2">
      <c r="A80" s="29" t="s">
        <v>52</v>
      </c>
      <c r="B80" s="24"/>
      <c r="C80"/>
    </row>
    <row r="81" spans="1:3" ht="19.899999999999999" customHeight="1" thickBot="1" x14ac:dyDescent="0.25">
      <c r="A81" s="29" t="s">
        <v>53</v>
      </c>
      <c r="B81" s="24">
        <v>50000000</v>
      </c>
      <c r="C81"/>
    </row>
    <row r="82" spans="1:3" ht="16.5" thickTop="1" thickBot="1" x14ac:dyDescent="0.25">
      <c r="A82" s="19" t="s">
        <v>54</v>
      </c>
      <c r="B82" s="22">
        <f>+B74+B70+B62+B58+B48+B38+B28+B18+B10</f>
        <v>22349942786</v>
      </c>
      <c r="C82" s="6"/>
    </row>
    <row r="83" spans="1:3" ht="16.5" thickTop="1" x14ac:dyDescent="0.2">
      <c r="A83" s="1"/>
      <c r="B83"/>
      <c r="C83"/>
    </row>
    <row r="84" spans="1:3" x14ac:dyDescent="0.2">
      <c r="B84"/>
      <c r="C84"/>
    </row>
    <row r="85" spans="1:3" x14ac:dyDescent="0.2">
      <c r="B85"/>
      <c r="C85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22" footer="0.31496062992125984"/>
  <pageSetup scale="80" orientation="portrait" r:id="rId1"/>
  <rowBreaks count="1" manualBreakCount="1">
    <brk id="47" max="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="81" zoomScaleNormal="81" workbookViewId="0">
      <selection activeCell="A14" sqref="A14"/>
    </sheetView>
  </sheetViews>
  <sheetFormatPr baseColWidth="10" defaultColWidth="11.42578125" defaultRowHeight="12.75" x14ac:dyDescent="0.2"/>
  <cols>
    <col min="1" max="1" width="91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15.75" x14ac:dyDescent="0.2">
      <c r="A1" s="1"/>
      <c r="B1"/>
      <c r="C1"/>
    </row>
    <row r="2" spans="1:3" ht="20.25" customHeight="1" x14ac:dyDescent="0.25">
      <c r="A2" s="42" t="s">
        <v>55</v>
      </c>
      <c r="B2" s="42"/>
      <c r="C2"/>
    </row>
    <row r="3" spans="1:3" ht="20.25" customHeight="1" x14ac:dyDescent="0.2">
      <c r="A3" s="43" t="s">
        <v>1</v>
      </c>
      <c r="B3" s="43"/>
      <c r="C3" s="3"/>
    </row>
    <row r="4" spans="1:3" ht="20.25" customHeight="1" x14ac:dyDescent="0.2">
      <c r="A4" s="43" t="s">
        <v>2</v>
      </c>
      <c r="B4" s="43"/>
      <c r="C4" s="3"/>
    </row>
    <row r="5" spans="1:3" ht="20.25" customHeight="1" x14ac:dyDescent="0.2">
      <c r="A5" s="43" t="s">
        <v>3</v>
      </c>
      <c r="B5" s="43"/>
      <c r="C5" s="3"/>
    </row>
    <row r="6" spans="1:3" ht="21" customHeight="1" x14ac:dyDescent="0.2">
      <c r="A6" s="44" t="s">
        <v>56</v>
      </c>
      <c r="B6" s="44"/>
      <c r="C6"/>
    </row>
    <row r="7" spans="1:3" ht="15.75" x14ac:dyDescent="0.2">
      <c r="A7" s="41" t="s">
        <v>5</v>
      </c>
      <c r="B7" s="41"/>
      <c r="C7"/>
    </row>
    <row r="8" spans="1:3" ht="9.75" customHeight="1" thickBot="1" x14ac:dyDescent="0.25">
      <c r="A8" s="1"/>
      <c r="B8" s="18"/>
      <c r="C8"/>
    </row>
    <row r="9" spans="1:3" ht="17.25" thickTop="1" thickBot="1" x14ac:dyDescent="0.25">
      <c r="A9" s="4" t="s">
        <v>6</v>
      </c>
      <c r="B9" s="5" t="s">
        <v>7</v>
      </c>
      <c r="C9"/>
    </row>
    <row r="10" spans="1:3" ht="19.899999999999999" customHeight="1" thickTop="1" x14ac:dyDescent="0.2">
      <c r="A10" s="21" t="s">
        <v>57</v>
      </c>
      <c r="B10" s="8">
        <v>17835545377</v>
      </c>
      <c r="C10"/>
    </row>
    <row r="11" spans="1:3" ht="19.899999999999999" customHeight="1" x14ac:dyDescent="0.2">
      <c r="A11" s="21" t="s">
        <v>58</v>
      </c>
      <c r="B11" s="8">
        <v>1884457739</v>
      </c>
      <c r="C11"/>
    </row>
    <row r="12" spans="1:3" ht="19.899999999999999" customHeight="1" x14ac:dyDescent="0.2">
      <c r="A12" s="21" t="s">
        <v>59</v>
      </c>
      <c r="B12" s="8">
        <v>49584189</v>
      </c>
      <c r="C12"/>
    </row>
    <row r="13" spans="1:3" ht="19.899999999999999" customHeight="1" x14ac:dyDescent="0.2">
      <c r="A13" s="7" t="s">
        <v>26</v>
      </c>
      <c r="B13" s="8">
        <v>1008540</v>
      </c>
      <c r="C13"/>
    </row>
    <row r="14" spans="1:3" ht="19.899999999999999" customHeight="1" x14ac:dyDescent="0.2">
      <c r="A14" s="21" t="s">
        <v>46</v>
      </c>
      <c r="B14" s="8">
        <v>2579346941</v>
      </c>
      <c r="C14"/>
    </row>
    <row r="15" spans="1:3" ht="2.4500000000000002" customHeight="1" thickBot="1" x14ac:dyDescent="0.25">
      <c r="A15" s="7"/>
      <c r="B15" s="8"/>
      <c r="C15"/>
    </row>
    <row r="16" spans="1:3" ht="17.25" thickTop="1" thickBot="1" x14ac:dyDescent="0.25">
      <c r="A16" s="4" t="s">
        <v>54</v>
      </c>
      <c r="B16" s="9">
        <f>+B14+B13+B12+B11+B10</f>
        <v>22349942786</v>
      </c>
      <c r="C16"/>
    </row>
    <row r="17" spans="1:3" ht="16.5" thickTop="1" x14ac:dyDescent="0.2">
      <c r="A17" s="1"/>
      <c r="B17"/>
      <c r="C17"/>
    </row>
    <row r="18" spans="1:3" x14ac:dyDescent="0.2">
      <c r="A18" s="10"/>
      <c r="B18" s="6"/>
      <c r="C18"/>
    </row>
    <row r="19" spans="1:3" x14ac:dyDescent="0.2">
      <c r="B19" s="6"/>
      <c r="C19"/>
    </row>
    <row r="20" spans="1:3" x14ac:dyDescent="0.2">
      <c r="B20"/>
      <c r="C20"/>
    </row>
    <row r="21" spans="1:3" x14ac:dyDescent="0.2">
      <c r="B21"/>
      <c r="C21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opLeftCell="A4" zoomScale="81" zoomScaleNormal="81" workbookViewId="0">
      <selection activeCell="A10" sqref="A10"/>
    </sheetView>
  </sheetViews>
  <sheetFormatPr baseColWidth="10" defaultColWidth="11.42578125" defaultRowHeight="12.75" x14ac:dyDescent="0.2"/>
  <cols>
    <col min="1" max="1" width="98.855468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4" ht="15.75" x14ac:dyDescent="0.2">
      <c r="A1" s="1"/>
      <c r="B1"/>
      <c r="C1"/>
    </row>
    <row r="2" spans="1:4" ht="20.25" customHeight="1" x14ac:dyDescent="0.25">
      <c r="A2" s="42" t="s">
        <v>60</v>
      </c>
      <c r="B2" s="42"/>
      <c r="C2"/>
    </row>
    <row r="3" spans="1:4" ht="20.25" customHeight="1" x14ac:dyDescent="0.2">
      <c r="A3" s="43" t="s">
        <v>1</v>
      </c>
      <c r="B3" s="43"/>
      <c r="C3" s="3"/>
    </row>
    <row r="4" spans="1:4" ht="20.25" customHeight="1" x14ac:dyDescent="0.2">
      <c r="A4" s="43" t="s">
        <v>2</v>
      </c>
      <c r="B4" s="43"/>
      <c r="C4" s="3"/>
    </row>
    <row r="5" spans="1:4" ht="20.25" customHeight="1" x14ac:dyDescent="0.2">
      <c r="A5" s="43" t="s">
        <v>3</v>
      </c>
      <c r="B5" s="43"/>
      <c r="C5" s="3"/>
    </row>
    <row r="6" spans="1:4" ht="21" customHeight="1" x14ac:dyDescent="0.2">
      <c r="A6" s="44" t="s">
        <v>61</v>
      </c>
      <c r="B6" s="44"/>
      <c r="C6"/>
    </row>
    <row r="7" spans="1:4" ht="16.5" x14ac:dyDescent="0.2">
      <c r="A7" s="45" t="s">
        <v>5</v>
      </c>
      <c r="B7" s="45"/>
      <c r="C7"/>
    </row>
    <row r="8" spans="1:4" ht="9.75" customHeight="1" thickBot="1" x14ac:dyDescent="0.25">
      <c r="A8" s="23"/>
      <c r="B8" s="18"/>
      <c r="C8"/>
    </row>
    <row r="9" spans="1:4" ht="17.25" thickTop="1" thickBot="1" x14ac:dyDescent="0.25">
      <c r="A9" s="4" t="s">
        <v>62</v>
      </c>
      <c r="B9" s="5" t="s">
        <v>7</v>
      </c>
      <c r="C9"/>
    </row>
    <row r="10" spans="1:4" ht="19.899999999999999" customHeight="1" thickTop="1" x14ac:dyDescent="0.2">
      <c r="A10" s="21" t="s">
        <v>247</v>
      </c>
      <c r="B10" s="8">
        <v>177822899</v>
      </c>
      <c r="C10"/>
      <c r="D10" s="11"/>
    </row>
    <row r="11" spans="1:4" ht="19.899999999999999" customHeight="1" x14ac:dyDescent="0.2">
      <c r="A11" s="21" t="s">
        <v>63</v>
      </c>
      <c r="B11" s="8">
        <v>575923938</v>
      </c>
      <c r="C11"/>
      <c r="D11" s="11"/>
    </row>
    <row r="12" spans="1:4" ht="19.899999999999999" customHeight="1" x14ac:dyDescent="0.2">
      <c r="A12" s="21" t="s">
        <v>64</v>
      </c>
      <c r="B12" s="8">
        <v>667959852</v>
      </c>
      <c r="C12"/>
      <c r="D12" s="11"/>
    </row>
    <row r="13" spans="1:4" ht="19.899999999999999" customHeight="1" x14ac:dyDescent="0.2">
      <c r="A13" s="21" t="s">
        <v>65</v>
      </c>
      <c r="B13" s="8">
        <v>93928779</v>
      </c>
      <c r="C13"/>
      <c r="D13" s="11"/>
    </row>
    <row r="14" spans="1:4" ht="19.899999999999999" customHeight="1" x14ac:dyDescent="0.2">
      <c r="A14" s="21" t="s">
        <v>66</v>
      </c>
      <c r="B14" s="8">
        <v>5433077109</v>
      </c>
      <c r="C14"/>
      <c r="D14" s="11"/>
    </row>
    <row r="15" spans="1:4" ht="19.899999999999999" customHeight="1" x14ac:dyDescent="0.2">
      <c r="A15" s="21" t="s">
        <v>67</v>
      </c>
      <c r="B15" s="8">
        <v>298897055</v>
      </c>
      <c r="C15"/>
      <c r="D15" s="11"/>
    </row>
    <row r="16" spans="1:4" ht="19.899999999999999" customHeight="1" x14ac:dyDescent="0.2">
      <c r="A16" s="21" t="s">
        <v>68</v>
      </c>
      <c r="B16" s="8">
        <v>751480825</v>
      </c>
      <c r="C16"/>
      <c r="D16" s="11"/>
    </row>
    <row r="17" spans="1:4" ht="19.899999999999999" customHeight="1" x14ac:dyDescent="0.2">
      <c r="A17" s="21" t="s">
        <v>69</v>
      </c>
      <c r="B17" s="8">
        <v>92773233</v>
      </c>
      <c r="C17"/>
      <c r="D17" s="11"/>
    </row>
    <row r="18" spans="1:4" ht="19.899999999999999" customHeight="1" x14ac:dyDescent="0.2">
      <c r="A18" s="21" t="s">
        <v>70</v>
      </c>
      <c r="B18" s="8">
        <v>194314807</v>
      </c>
      <c r="C18"/>
      <c r="D18" s="11"/>
    </row>
    <row r="19" spans="1:4" ht="19.899999999999999" customHeight="1" x14ac:dyDescent="0.2">
      <c r="A19" s="21" t="s">
        <v>71</v>
      </c>
      <c r="B19" s="8">
        <v>242112212</v>
      </c>
      <c r="C19"/>
      <c r="D19" s="11"/>
    </row>
    <row r="20" spans="1:4" ht="19.899999999999999" customHeight="1" x14ac:dyDescent="0.2">
      <c r="A20" s="21" t="s">
        <v>72</v>
      </c>
      <c r="B20" s="8">
        <v>24329275</v>
      </c>
      <c r="C20"/>
      <c r="D20" s="11"/>
    </row>
    <row r="21" spans="1:4" ht="19.899999999999999" customHeight="1" x14ac:dyDescent="0.2">
      <c r="A21" s="21" t="s">
        <v>73</v>
      </c>
      <c r="B21" s="8">
        <v>170002765</v>
      </c>
      <c r="C21"/>
      <c r="D21" s="11"/>
    </row>
    <row r="22" spans="1:4" ht="19.899999999999999" customHeight="1" x14ac:dyDescent="0.2">
      <c r="A22" s="21" t="s">
        <v>74</v>
      </c>
      <c r="B22" s="8">
        <v>69649900</v>
      </c>
      <c r="C22"/>
      <c r="D22" s="11"/>
    </row>
    <row r="23" spans="1:4" ht="19.899999999999999" customHeight="1" x14ac:dyDescent="0.2">
      <c r="A23" s="21" t="s">
        <v>75</v>
      </c>
      <c r="B23" s="8">
        <v>684032050</v>
      </c>
      <c r="C23"/>
      <c r="D23" s="11"/>
    </row>
    <row r="24" spans="1:4" ht="19.899999999999999" customHeight="1" x14ac:dyDescent="0.2">
      <c r="A24" s="21" t="s">
        <v>76</v>
      </c>
      <c r="B24" s="8">
        <v>120271455</v>
      </c>
      <c r="C24"/>
      <c r="D24" s="11"/>
    </row>
    <row r="25" spans="1:4" ht="19.899999999999999" customHeight="1" x14ac:dyDescent="0.2">
      <c r="A25" s="21" t="s">
        <v>77</v>
      </c>
      <c r="B25" s="8">
        <v>34952379</v>
      </c>
      <c r="C25"/>
      <c r="D25" s="11"/>
    </row>
    <row r="26" spans="1:4" ht="19.899999999999999" customHeight="1" x14ac:dyDescent="0.2">
      <c r="A26" s="21" t="s">
        <v>78</v>
      </c>
      <c r="B26" s="8">
        <v>71130029</v>
      </c>
      <c r="C26"/>
      <c r="D26" s="11"/>
    </row>
    <row r="27" spans="1:4" ht="19.899999999999999" customHeight="1" x14ac:dyDescent="0.2">
      <c r="A27" s="21" t="s">
        <v>79</v>
      </c>
      <c r="B27" s="8">
        <v>454918284</v>
      </c>
      <c r="C27"/>
      <c r="D27" s="11"/>
    </row>
    <row r="28" spans="1:4" ht="19.899999999999999" customHeight="1" x14ac:dyDescent="0.2">
      <c r="A28" s="21" t="s">
        <v>80</v>
      </c>
      <c r="B28" s="8">
        <v>169916369</v>
      </c>
      <c r="C28"/>
      <c r="D28" s="11"/>
    </row>
    <row r="29" spans="1:4" ht="19.899999999999999" customHeight="1" x14ac:dyDescent="0.2">
      <c r="A29" s="21" t="s">
        <v>81</v>
      </c>
      <c r="B29" s="8">
        <v>273144349</v>
      </c>
      <c r="C29"/>
      <c r="D29" s="11"/>
    </row>
    <row r="30" spans="1:4" ht="19.899999999999999" customHeight="1" x14ac:dyDescent="0.2">
      <c r="A30" s="21" t="s">
        <v>82</v>
      </c>
      <c r="B30" s="8">
        <v>247532125</v>
      </c>
      <c r="C30"/>
      <c r="D30" s="11"/>
    </row>
    <row r="31" spans="1:4" ht="19.899999999999999" customHeight="1" x14ac:dyDescent="0.2">
      <c r="A31" s="21" t="s">
        <v>83</v>
      </c>
      <c r="B31" s="8">
        <v>329565020</v>
      </c>
      <c r="C31"/>
      <c r="D31" s="11"/>
    </row>
    <row r="32" spans="1:4" ht="19.899999999999999" customHeight="1" x14ac:dyDescent="0.2">
      <c r="A32" s="21" t="s">
        <v>84</v>
      </c>
      <c r="B32" s="8">
        <v>276083515</v>
      </c>
      <c r="C32"/>
      <c r="D32" s="11"/>
    </row>
    <row r="33" spans="1:4" ht="19.899999999999999" customHeight="1" x14ac:dyDescent="0.2">
      <c r="A33" s="21" t="s">
        <v>85</v>
      </c>
      <c r="B33" s="8">
        <v>6351682430</v>
      </c>
      <c r="C33"/>
      <c r="D33" s="11"/>
    </row>
    <row r="34" spans="1:4" ht="19.899999999999999" customHeight="1" x14ac:dyDescent="0.2">
      <c r="A34" s="21" t="s">
        <v>86</v>
      </c>
      <c r="B34" s="8">
        <v>47151000</v>
      </c>
      <c r="C34"/>
      <c r="D34" s="11"/>
    </row>
    <row r="35" spans="1:4" ht="19.899999999999999" customHeight="1" thickBot="1" x14ac:dyDescent="0.25">
      <c r="A35" s="21" t="s">
        <v>87</v>
      </c>
      <c r="B35" s="8">
        <v>4497291132</v>
      </c>
      <c r="C35"/>
      <c r="D35" s="11"/>
    </row>
    <row r="36" spans="1:4" ht="17.25" thickTop="1" thickBot="1" x14ac:dyDescent="0.25">
      <c r="A36" s="4" t="s">
        <v>54</v>
      </c>
      <c r="B36" s="9">
        <f>SUM(B10:B35)</f>
        <v>22349942786</v>
      </c>
      <c r="C36"/>
    </row>
    <row r="37" spans="1:4" ht="16.5" thickTop="1" x14ac:dyDescent="0.2">
      <c r="A37" s="1"/>
      <c r="B37"/>
      <c r="C37"/>
    </row>
    <row r="38" spans="1:4" x14ac:dyDescent="0.2">
      <c r="A38" s="10"/>
      <c r="B38" s="6"/>
      <c r="C38"/>
    </row>
    <row r="39" spans="1:4" x14ac:dyDescent="0.2">
      <c r="B39" s="6"/>
      <c r="C39"/>
    </row>
    <row r="40" spans="1:4" x14ac:dyDescent="0.2">
      <c r="B40"/>
      <c r="C40"/>
    </row>
    <row r="41" spans="1:4" x14ac:dyDescent="0.2">
      <c r="B41"/>
      <c r="C41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86" zoomScaleNormal="86" workbookViewId="0">
      <selection activeCell="A14" sqref="A14"/>
    </sheetView>
  </sheetViews>
  <sheetFormatPr baseColWidth="10" defaultColWidth="11.42578125" defaultRowHeight="12.75" x14ac:dyDescent="0.2"/>
  <cols>
    <col min="1" max="1" width="94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15.75" x14ac:dyDescent="0.2">
      <c r="A1" s="1"/>
      <c r="B1"/>
      <c r="C1"/>
    </row>
    <row r="2" spans="1:3" ht="20.25" customHeight="1" x14ac:dyDescent="0.25">
      <c r="A2" s="42" t="s">
        <v>60</v>
      </c>
      <c r="B2" s="42"/>
      <c r="C2"/>
    </row>
    <row r="3" spans="1:3" ht="20.25" customHeight="1" x14ac:dyDescent="0.2">
      <c r="A3" s="43" t="s">
        <v>88</v>
      </c>
      <c r="B3" s="43"/>
      <c r="C3" s="3"/>
    </row>
    <row r="4" spans="1:3" ht="20.25" customHeight="1" x14ac:dyDescent="0.2">
      <c r="A4" s="43" t="s">
        <v>2</v>
      </c>
      <c r="B4" s="43"/>
      <c r="C4" s="3"/>
    </row>
    <row r="5" spans="1:3" ht="20.25" customHeight="1" x14ac:dyDescent="0.2">
      <c r="A5" s="43" t="s">
        <v>3</v>
      </c>
      <c r="B5" s="43"/>
      <c r="C5" s="3"/>
    </row>
    <row r="6" spans="1:3" ht="21" customHeight="1" x14ac:dyDescent="0.2">
      <c r="A6" s="44" t="s">
        <v>89</v>
      </c>
      <c r="B6" s="44"/>
      <c r="C6"/>
    </row>
    <row r="7" spans="1:3" ht="16.5" x14ac:dyDescent="0.2">
      <c r="A7" s="45" t="s">
        <v>5</v>
      </c>
      <c r="B7" s="45"/>
      <c r="C7"/>
    </row>
    <row r="8" spans="1:3" ht="9.75" customHeight="1" thickBot="1" x14ac:dyDescent="0.25">
      <c r="A8" s="23"/>
      <c r="B8" s="18"/>
      <c r="C8"/>
    </row>
    <row r="9" spans="1:3" ht="16.5" thickTop="1" thickBot="1" x14ac:dyDescent="0.25">
      <c r="A9" s="19" t="s">
        <v>62</v>
      </c>
      <c r="B9" s="20" t="s">
        <v>7</v>
      </c>
      <c r="C9"/>
    </row>
    <row r="10" spans="1:3" ht="19.899999999999999" customHeight="1" thickTop="1" x14ac:dyDescent="0.2">
      <c r="A10" s="21" t="s">
        <v>90</v>
      </c>
      <c r="B10" s="8">
        <v>21496762126</v>
      </c>
      <c r="C10"/>
    </row>
    <row r="11" spans="1:3" ht="19.899999999999999" customHeight="1" x14ac:dyDescent="0.2">
      <c r="A11" s="21" t="s">
        <v>82</v>
      </c>
      <c r="B11" s="8">
        <v>247532125</v>
      </c>
      <c r="C11"/>
    </row>
    <row r="12" spans="1:3" ht="19.899999999999999" customHeight="1" x14ac:dyDescent="0.2">
      <c r="A12" s="21" t="s">
        <v>83</v>
      </c>
      <c r="B12" s="8">
        <v>329565020</v>
      </c>
      <c r="C12"/>
    </row>
    <row r="13" spans="1:3" ht="19.899999999999999" customHeight="1" x14ac:dyDescent="0.2">
      <c r="A13" s="21" t="s">
        <v>84</v>
      </c>
      <c r="B13" s="8">
        <v>276083515</v>
      </c>
      <c r="C13" s="6"/>
    </row>
    <row r="14" spans="1:3" ht="3" customHeight="1" thickBot="1" x14ac:dyDescent="0.25">
      <c r="A14" s="25"/>
      <c r="B14" s="24"/>
      <c r="C14"/>
    </row>
    <row r="15" spans="1:3" ht="16.5" thickTop="1" thickBot="1" x14ac:dyDescent="0.25">
      <c r="A15" s="19" t="s">
        <v>54</v>
      </c>
      <c r="B15" s="22">
        <f>+B13+B12+B11+B10</f>
        <v>22349942786</v>
      </c>
      <c r="C15"/>
    </row>
    <row r="16" spans="1:3" ht="16.5" thickTop="1" x14ac:dyDescent="0.2">
      <c r="A16" s="1"/>
      <c r="B16"/>
      <c r="C16"/>
    </row>
    <row r="17" spans="1:3" x14ac:dyDescent="0.2">
      <c r="A17" s="10"/>
      <c r="B17" s="6"/>
      <c r="C17"/>
    </row>
    <row r="18" spans="1:3" x14ac:dyDescent="0.2">
      <c r="B18" s="6"/>
      <c r="C18"/>
    </row>
    <row r="19" spans="1:3" x14ac:dyDescent="0.2">
      <c r="B19"/>
      <c r="C19"/>
    </row>
    <row r="20" spans="1:3" x14ac:dyDescent="0.2">
      <c r="B20"/>
      <c r="C20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83" zoomScaleNormal="83" workbookViewId="0">
      <selection activeCell="A6" sqref="A6:B6"/>
    </sheetView>
  </sheetViews>
  <sheetFormatPr baseColWidth="10" defaultColWidth="11.42578125" defaultRowHeight="12.75" x14ac:dyDescent="0.2"/>
  <cols>
    <col min="1" max="1" width="99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15.75" x14ac:dyDescent="0.2">
      <c r="A1" s="1"/>
      <c r="B1"/>
      <c r="C1"/>
    </row>
    <row r="2" spans="1:3" ht="20.25" customHeight="1" x14ac:dyDescent="0.25">
      <c r="A2" s="42" t="s">
        <v>60</v>
      </c>
      <c r="B2" s="42"/>
      <c r="C2"/>
    </row>
    <row r="3" spans="1:3" ht="20.25" customHeight="1" x14ac:dyDescent="0.2">
      <c r="A3" s="43" t="s">
        <v>1</v>
      </c>
      <c r="B3" s="43"/>
      <c r="C3" s="3"/>
    </row>
    <row r="4" spans="1:3" ht="20.25" customHeight="1" x14ac:dyDescent="0.2">
      <c r="A4" s="43" t="s">
        <v>2</v>
      </c>
      <c r="B4" s="43"/>
      <c r="C4" s="3"/>
    </row>
    <row r="5" spans="1:3" ht="20.25" customHeight="1" x14ac:dyDescent="0.2">
      <c r="A5" s="43" t="s">
        <v>3</v>
      </c>
      <c r="B5" s="43"/>
      <c r="C5" s="3"/>
    </row>
    <row r="6" spans="1:3" ht="21" customHeight="1" x14ac:dyDescent="0.2">
      <c r="A6" s="44" t="s">
        <v>91</v>
      </c>
      <c r="B6" s="44"/>
      <c r="C6"/>
    </row>
    <row r="7" spans="1:3" ht="15.75" x14ac:dyDescent="0.2">
      <c r="A7" s="41" t="s">
        <v>5</v>
      </c>
      <c r="B7" s="41"/>
      <c r="C7"/>
    </row>
    <row r="8" spans="1:3" ht="9.75" customHeight="1" thickBot="1" x14ac:dyDescent="0.25">
      <c r="A8" s="1"/>
      <c r="B8" s="18"/>
      <c r="C8"/>
    </row>
    <row r="9" spans="1:3" ht="16.5" thickTop="1" thickBot="1" x14ac:dyDescent="0.25">
      <c r="A9" s="19" t="s">
        <v>62</v>
      </c>
      <c r="B9" s="20" t="s">
        <v>7</v>
      </c>
      <c r="C9"/>
    </row>
    <row r="10" spans="1:3" ht="37.15" customHeight="1" thickTop="1" x14ac:dyDescent="0.2">
      <c r="A10" s="21" t="s">
        <v>92</v>
      </c>
      <c r="B10" s="8">
        <v>6398833430</v>
      </c>
      <c r="C10"/>
    </row>
    <row r="11" spans="1:3" ht="26.45" customHeight="1" x14ac:dyDescent="0.2">
      <c r="A11" s="21" t="s">
        <v>93</v>
      </c>
      <c r="B11" s="28">
        <v>0</v>
      </c>
      <c r="C11"/>
    </row>
    <row r="12" spans="1:3" ht="37.9" customHeight="1" x14ac:dyDescent="0.2">
      <c r="A12" s="21" t="s">
        <v>94</v>
      </c>
      <c r="B12" s="28">
        <v>0</v>
      </c>
      <c r="C12"/>
    </row>
    <row r="13" spans="1:3" ht="37.9" customHeight="1" x14ac:dyDescent="0.2">
      <c r="A13" s="21" t="s">
        <v>95</v>
      </c>
      <c r="B13" s="28">
        <v>0</v>
      </c>
      <c r="C13" s="6"/>
    </row>
    <row r="14" spans="1:3" ht="38.450000000000003" customHeight="1" x14ac:dyDescent="0.2">
      <c r="A14" s="21" t="s">
        <v>96</v>
      </c>
      <c r="B14" s="28">
        <v>0</v>
      </c>
      <c r="C14"/>
    </row>
    <row r="15" spans="1:3" ht="39.6" customHeight="1" x14ac:dyDescent="0.2">
      <c r="A15" s="21" t="s">
        <v>97</v>
      </c>
      <c r="B15" s="28">
        <v>0</v>
      </c>
      <c r="C15"/>
    </row>
    <row r="16" spans="1:3" ht="31.15" customHeight="1" x14ac:dyDescent="0.2">
      <c r="A16" s="7" t="s">
        <v>98</v>
      </c>
      <c r="B16" s="28">
        <v>0</v>
      </c>
      <c r="C16"/>
    </row>
    <row r="17" spans="1:3" ht="6" customHeight="1" thickBot="1" x14ac:dyDescent="0.25">
      <c r="A17" s="7"/>
      <c r="B17" s="8"/>
      <c r="C17"/>
    </row>
    <row r="18" spans="1:3" ht="16.5" thickTop="1" thickBot="1" x14ac:dyDescent="0.25">
      <c r="A18" s="19" t="s">
        <v>54</v>
      </c>
      <c r="B18" s="22">
        <f>SUM(B10:B17)</f>
        <v>6398833430</v>
      </c>
      <c r="C18"/>
    </row>
    <row r="19" spans="1:3" ht="16.5" thickTop="1" x14ac:dyDescent="0.2">
      <c r="A19" s="1"/>
      <c r="B19"/>
      <c r="C19"/>
    </row>
    <row r="20" spans="1:3" x14ac:dyDescent="0.2">
      <c r="A20" s="10"/>
      <c r="B20" s="6"/>
      <c r="C20"/>
    </row>
    <row r="21" spans="1:3" x14ac:dyDescent="0.2">
      <c r="B21" s="6"/>
      <c r="C21"/>
    </row>
    <row r="22" spans="1:3" x14ac:dyDescent="0.2">
      <c r="B22"/>
      <c r="C22"/>
    </row>
    <row r="23" spans="1:3" x14ac:dyDescent="0.2">
      <c r="B23"/>
      <c r="C23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A21" zoomScale="82" zoomScaleNormal="82" workbookViewId="0">
      <selection activeCell="A42" sqref="A42"/>
    </sheetView>
  </sheetViews>
  <sheetFormatPr baseColWidth="10" defaultColWidth="11.42578125" defaultRowHeight="12.75" x14ac:dyDescent="0.2"/>
  <cols>
    <col min="1" max="1" width="98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1.9" customHeight="1" x14ac:dyDescent="0.2">
      <c r="A1" s="1"/>
      <c r="B1"/>
      <c r="C1"/>
    </row>
    <row r="2" spans="1:3" ht="20.25" customHeight="1" x14ac:dyDescent="0.25">
      <c r="A2" s="42" t="s">
        <v>99</v>
      </c>
      <c r="B2" s="42"/>
      <c r="C2"/>
    </row>
    <row r="3" spans="1:3" ht="20.25" customHeight="1" x14ac:dyDescent="0.2">
      <c r="A3" s="43" t="s">
        <v>1</v>
      </c>
      <c r="B3" s="43"/>
      <c r="C3" s="3"/>
    </row>
    <row r="4" spans="1:3" ht="20.25" customHeight="1" x14ac:dyDescent="0.2">
      <c r="A4" s="43" t="s">
        <v>2</v>
      </c>
      <c r="B4" s="43"/>
      <c r="C4" s="3"/>
    </row>
    <row r="5" spans="1:3" ht="20.25" customHeight="1" x14ac:dyDescent="0.2">
      <c r="A5" s="43" t="s">
        <v>3</v>
      </c>
      <c r="B5" s="43"/>
      <c r="C5" s="3"/>
    </row>
    <row r="6" spans="1:3" ht="21" customHeight="1" x14ac:dyDescent="0.2">
      <c r="A6" s="44" t="s">
        <v>100</v>
      </c>
      <c r="B6" s="44"/>
      <c r="C6"/>
    </row>
    <row r="7" spans="1:3" ht="15.75" x14ac:dyDescent="0.2">
      <c r="A7" s="41" t="s">
        <v>5</v>
      </c>
      <c r="B7" s="41"/>
      <c r="C7"/>
    </row>
    <row r="8" spans="1:3" ht="6.6" customHeight="1" thickBot="1" x14ac:dyDescent="0.25">
      <c r="A8" s="1"/>
      <c r="B8" s="18"/>
      <c r="C8"/>
    </row>
    <row r="9" spans="1:3" ht="16.5" thickTop="1" thickBot="1" x14ac:dyDescent="0.25">
      <c r="A9" s="19" t="s">
        <v>62</v>
      </c>
      <c r="B9" s="20" t="s">
        <v>7</v>
      </c>
      <c r="C9"/>
    </row>
    <row r="10" spans="1:3" ht="19.899999999999999" customHeight="1" thickTop="1" x14ac:dyDescent="0.2">
      <c r="A10" s="27" t="s">
        <v>101</v>
      </c>
      <c r="B10" s="28">
        <f>+B11+B12+B13+B14+B15+B16+B17+B18</f>
        <v>4039744563</v>
      </c>
      <c r="C10"/>
    </row>
    <row r="11" spans="1:3" ht="19.899999999999999" customHeight="1" x14ac:dyDescent="0.2">
      <c r="A11" s="29" t="s">
        <v>102</v>
      </c>
      <c r="B11" s="24">
        <v>247532125</v>
      </c>
      <c r="C11"/>
    </row>
    <row r="12" spans="1:3" ht="19.899999999999999" customHeight="1" x14ac:dyDescent="0.2">
      <c r="A12" s="29" t="s">
        <v>103</v>
      </c>
      <c r="B12" s="24">
        <v>1075548366</v>
      </c>
      <c r="C12"/>
    </row>
    <row r="13" spans="1:3" ht="19.899999999999999" customHeight="1" x14ac:dyDescent="0.2">
      <c r="A13" s="29" t="s">
        <v>104</v>
      </c>
      <c r="B13" s="24">
        <v>777509044</v>
      </c>
      <c r="C13"/>
    </row>
    <row r="14" spans="1:3" ht="19.899999999999999" customHeight="1" x14ac:dyDescent="0.2">
      <c r="A14" s="29" t="s">
        <v>105</v>
      </c>
      <c r="B14" s="24"/>
      <c r="C14"/>
    </row>
    <row r="15" spans="1:3" ht="19.899999999999999" customHeight="1" x14ac:dyDescent="0.2">
      <c r="A15" s="29" t="s">
        <v>106</v>
      </c>
      <c r="B15" s="24">
        <v>666933629</v>
      </c>
      <c r="C15"/>
    </row>
    <row r="16" spans="1:3" ht="19.899999999999999" customHeight="1" x14ac:dyDescent="0.2">
      <c r="A16" s="29" t="s">
        <v>107</v>
      </c>
      <c r="B16" s="24"/>
      <c r="C16"/>
    </row>
    <row r="17" spans="1:3" ht="19.899999999999999" customHeight="1" x14ac:dyDescent="0.2">
      <c r="A17" s="29" t="s">
        <v>108</v>
      </c>
      <c r="B17" s="24">
        <v>963846790</v>
      </c>
      <c r="C17"/>
    </row>
    <row r="18" spans="1:3" ht="19.899999999999999" customHeight="1" x14ac:dyDescent="0.2">
      <c r="A18" s="29" t="s">
        <v>22</v>
      </c>
      <c r="B18" s="24">
        <v>308374609</v>
      </c>
      <c r="C18"/>
    </row>
    <row r="19" spans="1:3" ht="19.899999999999999" customHeight="1" x14ac:dyDescent="0.2">
      <c r="A19" s="27" t="s">
        <v>109</v>
      </c>
      <c r="B19" s="28">
        <f>+B20+B21+B22+B23+B24+B25+B26</f>
        <v>12782875528</v>
      </c>
      <c r="C19"/>
    </row>
    <row r="20" spans="1:3" ht="19.899999999999999" customHeight="1" x14ac:dyDescent="0.2">
      <c r="A20" s="29" t="s">
        <v>110</v>
      </c>
      <c r="B20" s="24">
        <v>103407678</v>
      </c>
      <c r="C20"/>
    </row>
    <row r="21" spans="1:3" ht="19.899999999999999" customHeight="1" x14ac:dyDescent="0.2">
      <c r="A21" s="29" t="s">
        <v>111</v>
      </c>
      <c r="B21" s="24">
        <v>730533687</v>
      </c>
      <c r="C21"/>
    </row>
    <row r="22" spans="1:3" ht="19.899999999999999" customHeight="1" x14ac:dyDescent="0.2">
      <c r="A22" s="29" t="s">
        <v>112</v>
      </c>
      <c r="B22" s="24">
        <v>2688426508</v>
      </c>
      <c r="C22"/>
    </row>
    <row r="23" spans="1:3" ht="19.899999999999999" customHeight="1" x14ac:dyDescent="0.2">
      <c r="A23" s="29" t="s">
        <v>113</v>
      </c>
      <c r="B23" s="24">
        <v>393605358</v>
      </c>
      <c r="C23"/>
    </row>
    <row r="24" spans="1:3" ht="19.899999999999999" customHeight="1" x14ac:dyDescent="0.2">
      <c r="A24" s="29" t="s">
        <v>114</v>
      </c>
      <c r="B24" s="24">
        <v>8171863935</v>
      </c>
      <c r="C24"/>
    </row>
    <row r="25" spans="1:3" ht="19.899999999999999" customHeight="1" x14ac:dyDescent="0.2">
      <c r="A25" s="29" t="s">
        <v>115</v>
      </c>
      <c r="B25" s="24">
        <v>415497108</v>
      </c>
      <c r="C25"/>
    </row>
    <row r="26" spans="1:3" ht="19.899999999999999" customHeight="1" x14ac:dyDescent="0.2">
      <c r="A26" s="29" t="s">
        <v>116</v>
      </c>
      <c r="B26" s="24">
        <v>279541254</v>
      </c>
      <c r="C26"/>
    </row>
    <row r="27" spans="1:3" ht="19.899999999999999" customHeight="1" x14ac:dyDescent="0.2">
      <c r="A27" s="27" t="s">
        <v>117</v>
      </c>
      <c r="B27" s="28">
        <f>+B28+B29+B30+B31+B32+B33+B34+B35+B36</f>
        <v>756887214</v>
      </c>
      <c r="C27"/>
    </row>
    <row r="28" spans="1:3" ht="19.899999999999999" customHeight="1" x14ac:dyDescent="0.2">
      <c r="A28" s="29" t="s">
        <v>118</v>
      </c>
      <c r="B28" s="24">
        <v>136194139</v>
      </c>
      <c r="C28"/>
    </row>
    <row r="29" spans="1:3" ht="19.899999999999999" customHeight="1" x14ac:dyDescent="0.2">
      <c r="A29" s="29" t="s">
        <v>119</v>
      </c>
      <c r="B29" s="24">
        <v>257165042</v>
      </c>
      <c r="C29"/>
    </row>
    <row r="30" spans="1:3" ht="19.899999999999999" customHeight="1" x14ac:dyDescent="0.2">
      <c r="A30" s="29" t="s">
        <v>120</v>
      </c>
      <c r="B30" s="24">
        <v>77671083</v>
      </c>
      <c r="C30"/>
    </row>
    <row r="31" spans="1:3" ht="19.899999999999999" customHeight="1" x14ac:dyDescent="0.2">
      <c r="A31" s="29" t="s">
        <v>121</v>
      </c>
      <c r="B31" s="24"/>
      <c r="C31"/>
    </row>
    <row r="32" spans="1:3" ht="19.899999999999999" customHeight="1" x14ac:dyDescent="0.2">
      <c r="A32" s="29" t="s">
        <v>122</v>
      </c>
      <c r="B32" s="24">
        <v>9284645</v>
      </c>
      <c r="C32"/>
    </row>
    <row r="33" spans="1:3" ht="19.899999999999999" customHeight="1" x14ac:dyDescent="0.2">
      <c r="A33" s="29" t="s">
        <v>123</v>
      </c>
      <c r="B33" s="24">
        <v>189927610</v>
      </c>
      <c r="C33"/>
    </row>
    <row r="34" spans="1:3" ht="19.899999999999999" customHeight="1" x14ac:dyDescent="0.2">
      <c r="A34" s="29" t="s">
        <v>124</v>
      </c>
      <c r="B34" s="24">
        <v>69649900</v>
      </c>
      <c r="C34"/>
    </row>
    <row r="35" spans="1:3" ht="19.899999999999999" customHeight="1" x14ac:dyDescent="0.2">
      <c r="A35" s="29" t="s">
        <v>125</v>
      </c>
      <c r="B35" s="24"/>
      <c r="C35"/>
    </row>
    <row r="36" spans="1:3" ht="19.899999999999999" customHeight="1" x14ac:dyDescent="0.2">
      <c r="A36" s="29" t="s">
        <v>126</v>
      </c>
      <c r="B36" s="24">
        <v>16994795</v>
      </c>
      <c r="C36"/>
    </row>
    <row r="37" spans="1:3" ht="19.899999999999999" customHeight="1" x14ac:dyDescent="0.2">
      <c r="A37" s="27" t="s">
        <v>127</v>
      </c>
      <c r="B37" s="28">
        <f>+B38+B39+B40+B41</f>
        <v>4770435481</v>
      </c>
      <c r="C37"/>
    </row>
    <row r="38" spans="1:3" ht="19.899999999999999" customHeight="1" x14ac:dyDescent="0.2">
      <c r="A38" s="29" t="s">
        <v>128</v>
      </c>
      <c r="B38" s="24">
        <v>223144349</v>
      </c>
      <c r="C38"/>
    </row>
    <row r="39" spans="1:3" ht="25.5" x14ac:dyDescent="0.2">
      <c r="A39" s="29" t="s">
        <v>129</v>
      </c>
      <c r="B39" s="24">
        <v>4497291132</v>
      </c>
      <c r="C39"/>
    </row>
    <row r="40" spans="1:3" ht="19.899999999999999" customHeight="1" x14ac:dyDescent="0.2">
      <c r="A40" s="29" t="s">
        <v>130</v>
      </c>
      <c r="B40" s="24"/>
      <c r="C40"/>
    </row>
    <row r="41" spans="1:3" ht="19.899999999999999" customHeight="1" x14ac:dyDescent="0.2">
      <c r="A41" s="29" t="s">
        <v>131</v>
      </c>
      <c r="B41" s="24">
        <v>50000000</v>
      </c>
      <c r="C41"/>
    </row>
    <row r="42" spans="1:3" ht="9.75" customHeight="1" thickBot="1" x14ac:dyDescent="0.25">
      <c r="A42" s="7"/>
      <c r="B42" s="8"/>
      <c r="C42"/>
    </row>
    <row r="43" spans="1:3" ht="16.5" thickTop="1" thickBot="1" x14ac:dyDescent="0.25">
      <c r="A43" s="19" t="s">
        <v>54</v>
      </c>
      <c r="B43" s="22">
        <f>+B37+B27+B19+B10</f>
        <v>22349942786</v>
      </c>
      <c r="C43"/>
    </row>
    <row r="44" spans="1:3" ht="16.5" thickTop="1" x14ac:dyDescent="0.2">
      <c r="A44" s="1"/>
      <c r="B44"/>
      <c r="C44"/>
    </row>
    <row r="45" spans="1:3" x14ac:dyDescent="0.2">
      <c r="A45" s="10"/>
      <c r="B45" s="6"/>
      <c r="C45"/>
    </row>
    <row r="46" spans="1:3" x14ac:dyDescent="0.2">
      <c r="B46" s="6"/>
      <c r="C46"/>
    </row>
    <row r="47" spans="1:3" x14ac:dyDescent="0.2">
      <c r="B47"/>
      <c r="C47"/>
    </row>
    <row r="48" spans="1:3" x14ac:dyDescent="0.2">
      <c r="B48"/>
      <c r="C48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opLeftCell="A8" zoomScale="79" zoomScaleNormal="79" workbookViewId="0">
      <selection activeCell="A40" sqref="A40"/>
    </sheetView>
  </sheetViews>
  <sheetFormatPr baseColWidth="10" defaultColWidth="11.42578125" defaultRowHeight="12.75" x14ac:dyDescent="0.2"/>
  <cols>
    <col min="1" max="1" width="93.4257812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15.75" x14ac:dyDescent="0.2">
      <c r="A1" s="1"/>
      <c r="B1"/>
      <c r="C1"/>
    </row>
    <row r="2" spans="1:3" ht="20.25" customHeight="1" x14ac:dyDescent="0.25">
      <c r="A2" s="42" t="s">
        <v>132</v>
      </c>
      <c r="B2" s="42"/>
      <c r="C2"/>
    </row>
    <row r="3" spans="1:3" ht="20.25" customHeight="1" x14ac:dyDescent="0.2">
      <c r="A3" s="43" t="s">
        <v>1</v>
      </c>
      <c r="B3" s="43"/>
      <c r="C3" s="3"/>
    </row>
    <row r="4" spans="1:3" ht="20.25" customHeight="1" x14ac:dyDescent="0.2">
      <c r="A4" s="43" t="s">
        <v>2</v>
      </c>
      <c r="B4" s="43"/>
      <c r="C4" s="3"/>
    </row>
    <row r="5" spans="1:3" ht="20.25" customHeight="1" x14ac:dyDescent="0.2">
      <c r="A5" s="43" t="s">
        <v>3</v>
      </c>
      <c r="B5" s="43"/>
      <c r="C5" s="3"/>
    </row>
    <row r="6" spans="1:3" ht="21" customHeight="1" x14ac:dyDescent="0.2">
      <c r="A6" s="44" t="s">
        <v>133</v>
      </c>
      <c r="B6" s="44"/>
      <c r="C6"/>
    </row>
    <row r="7" spans="1:3" ht="15.75" x14ac:dyDescent="0.2">
      <c r="A7" s="41" t="s">
        <v>5</v>
      </c>
      <c r="B7" s="41"/>
      <c r="C7"/>
    </row>
    <row r="8" spans="1:3" ht="9.75" customHeight="1" thickBot="1" x14ac:dyDescent="0.25">
      <c r="A8" s="1"/>
      <c r="B8" s="18"/>
      <c r="C8"/>
    </row>
    <row r="9" spans="1:3" ht="16.5" thickTop="1" thickBot="1" x14ac:dyDescent="0.25">
      <c r="A9" s="19" t="s">
        <v>62</v>
      </c>
      <c r="B9" s="20" t="s">
        <v>7</v>
      </c>
      <c r="C9"/>
    </row>
    <row r="10" spans="1:3" ht="19.899999999999999" customHeight="1" thickTop="1" x14ac:dyDescent="0.2">
      <c r="A10" s="27" t="s">
        <v>134</v>
      </c>
      <c r="B10" s="28">
        <f>+B11+B14+B23+B27+B30+B35</f>
        <v>19549687068</v>
      </c>
      <c r="C10"/>
    </row>
    <row r="11" spans="1:3" ht="15" x14ac:dyDescent="0.2">
      <c r="A11" s="27" t="s">
        <v>135</v>
      </c>
      <c r="B11" s="28">
        <f>+B12+B13</f>
        <v>3032273930</v>
      </c>
      <c r="C11"/>
    </row>
    <row r="12" spans="1:3" ht="19.899999999999999" customHeight="1" x14ac:dyDescent="0.2">
      <c r="A12" s="29" t="s">
        <v>136</v>
      </c>
      <c r="B12" s="24">
        <v>68154068</v>
      </c>
      <c r="C12"/>
    </row>
    <row r="13" spans="1:3" ht="19.899999999999999" customHeight="1" x14ac:dyDescent="0.2">
      <c r="A13" s="29" t="s">
        <v>137</v>
      </c>
      <c r="B13" s="24">
        <v>2964119862</v>
      </c>
      <c r="C13"/>
    </row>
    <row r="14" spans="1:3" ht="19.899999999999999" customHeight="1" x14ac:dyDescent="0.2">
      <c r="A14" s="27" t="s">
        <v>138</v>
      </c>
      <c r="B14" s="28">
        <f>+B15+B16+B17+B18+B19+B20+B21+B22</f>
        <v>6060169743</v>
      </c>
      <c r="C14"/>
    </row>
    <row r="15" spans="1:3" ht="19.899999999999999" customHeight="1" x14ac:dyDescent="0.2">
      <c r="A15" s="29" t="s">
        <v>139</v>
      </c>
      <c r="B15" s="24">
        <v>3832108474</v>
      </c>
      <c r="C15"/>
    </row>
    <row r="16" spans="1:3" ht="19.899999999999999" customHeight="1" x14ac:dyDescent="0.2">
      <c r="A16" s="29" t="s">
        <v>140</v>
      </c>
      <c r="B16" s="24"/>
      <c r="C16"/>
    </row>
    <row r="17" spans="1:3" ht="19.899999999999999" customHeight="1" x14ac:dyDescent="0.2">
      <c r="A17" s="29" t="s">
        <v>242</v>
      </c>
      <c r="B17" s="24">
        <v>469898464</v>
      </c>
      <c r="C17"/>
    </row>
    <row r="18" spans="1:3" ht="19.899999999999999" customHeight="1" x14ac:dyDescent="0.2">
      <c r="A18" s="29" t="s">
        <v>243</v>
      </c>
      <c r="B18" s="24">
        <v>720034845</v>
      </c>
      <c r="C18"/>
    </row>
    <row r="19" spans="1:3" ht="19.899999999999999" customHeight="1" x14ac:dyDescent="0.2">
      <c r="A19" s="29" t="s">
        <v>244</v>
      </c>
      <c r="B19" s="24"/>
      <c r="C19"/>
    </row>
    <row r="20" spans="1:3" ht="19.899999999999999" customHeight="1" x14ac:dyDescent="0.2">
      <c r="A20" s="29" t="s">
        <v>141</v>
      </c>
      <c r="B20" s="24"/>
      <c r="C20"/>
    </row>
    <row r="21" spans="1:3" ht="19.899999999999999" customHeight="1" x14ac:dyDescent="0.2">
      <c r="A21" s="29" t="s">
        <v>245</v>
      </c>
      <c r="B21" s="24">
        <v>674887558</v>
      </c>
      <c r="C21"/>
    </row>
    <row r="22" spans="1:3" ht="19.899999999999999" customHeight="1" x14ac:dyDescent="0.2">
      <c r="A22" s="29" t="s">
        <v>142</v>
      </c>
      <c r="B22" s="24">
        <v>363240402</v>
      </c>
      <c r="C22"/>
    </row>
    <row r="23" spans="1:3" ht="19.899999999999999" customHeight="1" x14ac:dyDescent="0.2">
      <c r="A23" s="27" t="s">
        <v>143</v>
      </c>
      <c r="B23" s="28">
        <f>+B24+B25+B26</f>
        <v>807356293</v>
      </c>
      <c r="C23"/>
    </row>
    <row r="24" spans="1:3" ht="30" customHeight="1" x14ac:dyDescent="0.2">
      <c r="A24" s="29" t="s">
        <v>144</v>
      </c>
      <c r="B24" s="24">
        <v>636245284</v>
      </c>
      <c r="C24"/>
    </row>
    <row r="25" spans="1:3" ht="19.899999999999999" customHeight="1" x14ac:dyDescent="0.2">
      <c r="A25" s="29" t="s">
        <v>246</v>
      </c>
      <c r="B25" s="24">
        <v>171111009</v>
      </c>
      <c r="C25"/>
    </row>
    <row r="26" spans="1:3" ht="19.899999999999999" customHeight="1" x14ac:dyDescent="0.2">
      <c r="A26" s="29" t="s">
        <v>145</v>
      </c>
      <c r="B26" s="24"/>
      <c r="C26"/>
    </row>
    <row r="27" spans="1:3" ht="19.899999999999999" customHeight="1" x14ac:dyDescent="0.2">
      <c r="A27" s="27" t="s">
        <v>146</v>
      </c>
      <c r="B27" s="28">
        <f>+B28+B29</f>
        <v>90271455</v>
      </c>
      <c r="C27"/>
    </row>
    <row r="28" spans="1:3" ht="19.899999999999999" customHeight="1" x14ac:dyDescent="0.2">
      <c r="A28" s="29" t="s">
        <v>147</v>
      </c>
      <c r="B28" s="24"/>
      <c r="C28"/>
    </row>
    <row r="29" spans="1:3" ht="19.899999999999999" customHeight="1" x14ac:dyDescent="0.2">
      <c r="A29" s="29" t="s">
        <v>148</v>
      </c>
      <c r="B29" s="24">
        <v>90271455</v>
      </c>
      <c r="C29"/>
    </row>
    <row r="30" spans="1:3" ht="19.899999999999999" customHeight="1" x14ac:dyDescent="0.2">
      <c r="A30" s="27" t="s">
        <v>149</v>
      </c>
      <c r="B30" s="28">
        <f>+B31+B32+B33+B34</f>
        <v>48413393</v>
      </c>
      <c r="C30"/>
    </row>
    <row r="31" spans="1:3" ht="19.899999999999999" customHeight="1" x14ac:dyDescent="0.2">
      <c r="A31" s="29" t="s">
        <v>26</v>
      </c>
      <c r="B31" s="24">
        <v>48413393</v>
      </c>
      <c r="C31"/>
    </row>
    <row r="32" spans="1:3" ht="19.899999999999999" customHeight="1" x14ac:dyDescent="0.2">
      <c r="A32" s="29" t="s">
        <v>150</v>
      </c>
      <c r="B32" s="24"/>
      <c r="C32"/>
    </row>
    <row r="33" spans="1:3" ht="19.899999999999999" customHeight="1" x14ac:dyDescent="0.2">
      <c r="A33" s="29" t="s">
        <v>151</v>
      </c>
      <c r="B33" s="24"/>
      <c r="C33"/>
    </row>
    <row r="34" spans="1:3" ht="19.899999999999999" customHeight="1" x14ac:dyDescent="0.2">
      <c r="A34" s="29" t="s">
        <v>152</v>
      </c>
      <c r="B34" s="24"/>
      <c r="C34"/>
    </row>
    <row r="35" spans="1:3" ht="19.899999999999999" customHeight="1" x14ac:dyDescent="0.2">
      <c r="A35" s="27" t="s">
        <v>153</v>
      </c>
      <c r="B35" s="28">
        <f>+B36</f>
        <v>9511202254</v>
      </c>
      <c r="C35"/>
    </row>
    <row r="36" spans="1:3" ht="19.899999999999999" customHeight="1" x14ac:dyDescent="0.2">
      <c r="A36" s="29" t="s">
        <v>154</v>
      </c>
      <c r="B36" s="24">
        <v>9511202254</v>
      </c>
      <c r="C36"/>
    </row>
    <row r="37" spans="1:3" ht="19.899999999999999" customHeight="1" x14ac:dyDescent="0.2">
      <c r="A37" s="32" t="s">
        <v>155</v>
      </c>
      <c r="B37" s="28">
        <v>2527111369</v>
      </c>
      <c r="C37"/>
    </row>
    <row r="38" spans="1:3" ht="36" customHeight="1" x14ac:dyDescent="0.2">
      <c r="A38" s="27" t="s">
        <v>156</v>
      </c>
      <c r="B38" s="28">
        <v>223144349</v>
      </c>
      <c r="C38"/>
    </row>
    <row r="39" spans="1:3" ht="19.899999999999999" customHeight="1" x14ac:dyDescent="0.2">
      <c r="A39" s="27" t="s">
        <v>157</v>
      </c>
      <c r="B39" s="28">
        <v>50000000</v>
      </c>
      <c r="C39"/>
    </row>
    <row r="40" spans="1:3" ht="9.75" customHeight="1" thickBot="1" x14ac:dyDescent="0.25">
      <c r="A40" s="7"/>
      <c r="B40" s="8"/>
      <c r="C40"/>
    </row>
    <row r="41" spans="1:3" ht="16.5" thickTop="1" thickBot="1" x14ac:dyDescent="0.25">
      <c r="A41" s="19" t="s">
        <v>54</v>
      </c>
      <c r="B41" s="22">
        <f>+B39+B38+B37+B10</f>
        <v>22349942786</v>
      </c>
      <c r="C41"/>
    </row>
    <row r="42" spans="1:3" ht="16.5" thickTop="1" x14ac:dyDescent="0.2">
      <c r="A42" s="1"/>
      <c r="B42"/>
      <c r="C42"/>
    </row>
    <row r="43" spans="1:3" x14ac:dyDescent="0.2">
      <c r="A43" s="10"/>
      <c r="B43" s="6"/>
      <c r="C43"/>
    </row>
    <row r="44" spans="1:3" x14ac:dyDescent="0.2">
      <c r="B44" s="6"/>
      <c r="C44"/>
    </row>
    <row r="45" spans="1:3" x14ac:dyDescent="0.2">
      <c r="B45"/>
      <c r="C45"/>
    </row>
    <row r="46" spans="1:3" x14ac:dyDescent="0.2">
      <c r="B46"/>
      <c r="C46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3" bottom="0.35433070866141736" header="0.25" footer="0.31496062992125984"/>
  <pageSetup scale="8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zoomScale="76" zoomScaleNormal="76" workbookViewId="0">
      <selection activeCell="A72" sqref="A72"/>
    </sheetView>
  </sheetViews>
  <sheetFormatPr baseColWidth="10" defaultColWidth="11.42578125" defaultRowHeight="12.75" x14ac:dyDescent="0.2"/>
  <cols>
    <col min="1" max="1" width="83.42578125" style="15" customWidth="1"/>
    <col min="2" max="2" width="20.85546875" style="2" customWidth="1"/>
    <col min="3" max="3" width="26.7109375" style="2" customWidth="1"/>
    <col min="4" max="16384" width="11.42578125" style="2"/>
  </cols>
  <sheetData>
    <row r="1" spans="1:3" ht="4.9000000000000004" customHeight="1" x14ac:dyDescent="0.2">
      <c r="A1" s="12"/>
      <c r="B1"/>
      <c r="C1"/>
    </row>
    <row r="2" spans="1:3" ht="20.25" customHeight="1" x14ac:dyDescent="0.25">
      <c r="A2" s="42" t="s">
        <v>158</v>
      </c>
      <c r="B2" s="42"/>
      <c r="C2"/>
    </row>
    <row r="3" spans="1:3" ht="20.25" customHeight="1" x14ac:dyDescent="0.2">
      <c r="A3" s="43" t="s">
        <v>1</v>
      </c>
      <c r="B3" s="43"/>
      <c r="C3" s="3"/>
    </row>
    <row r="4" spans="1:3" ht="20.25" customHeight="1" x14ac:dyDescent="0.2">
      <c r="A4" s="43" t="s">
        <v>2</v>
      </c>
      <c r="B4" s="43"/>
      <c r="C4" s="3"/>
    </row>
    <row r="5" spans="1:3" ht="20.25" customHeight="1" x14ac:dyDescent="0.2">
      <c r="A5" s="43" t="s">
        <v>3</v>
      </c>
      <c r="B5" s="43"/>
      <c r="C5" s="3"/>
    </row>
    <row r="6" spans="1:3" ht="21" customHeight="1" x14ac:dyDescent="0.2">
      <c r="A6" s="44" t="s">
        <v>159</v>
      </c>
      <c r="B6" s="44"/>
      <c r="C6"/>
    </row>
    <row r="7" spans="1:3" ht="15.75" x14ac:dyDescent="0.2">
      <c r="A7" s="41" t="s">
        <v>5</v>
      </c>
      <c r="B7" s="41"/>
      <c r="C7"/>
    </row>
    <row r="8" spans="1:3" ht="9.75" customHeight="1" thickBot="1" x14ac:dyDescent="0.25">
      <c r="A8" s="12"/>
      <c r="B8" s="18"/>
      <c r="C8"/>
    </row>
    <row r="9" spans="1:3" ht="16.5" thickTop="1" thickBot="1" x14ac:dyDescent="0.25">
      <c r="A9" s="19" t="s">
        <v>62</v>
      </c>
      <c r="B9" s="20" t="s">
        <v>7</v>
      </c>
      <c r="C9"/>
    </row>
    <row r="10" spans="1:3" ht="24.95" customHeight="1" thickTop="1" x14ac:dyDescent="0.25">
      <c r="A10" s="33" t="s">
        <v>160</v>
      </c>
      <c r="B10" s="34">
        <v>2400000</v>
      </c>
      <c r="C10"/>
    </row>
    <row r="11" spans="1:3" ht="36.75" customHeight="1" x14ac:dyDescent="0.2">
      <c r="A11" s="35" t="s">
        <v>161</v>
      </c>
      <c r="B11" s="36">
        <v>2400000</v>
      </c>
      <c r="C11"/>
    </row>
    <row r="12" spans="1:3" ht="24.95" customHeight="1" x14ac:dyDescent="0.25">
      <c r="A12" s="37" t="s">
        <v>162</v>
      </c>
      <c r="B12" s="38">
        <v>232435735</v>
      </c>
      <c r="C12"/>
    </row>
    <row r="13" spans="1:3" ht="24.95" customHeight="1" x14ac:dyDescent="0.2">
      <c r="A13" s="35" t="s">
        <v>163</v>
      </c>
      <c r="B13" s="36">
        <v>1000000</v>
      </c>
      <c r="C13"/>
    </row>
    <row r="14" spans="1:3" ht="24.95" customHeight="1" x14ac:dyDescent="0.2">
      <c r="A14" s="35" t="s">
        <v>164</v>
      </c>
      <c r="B14" s="36">
        <v>1000000</v>
      </c>
      <c r="C14"/>
    </row>
    <row r="15" spans="1:3" ht="24.95" customHeight="1" x14ac:dyDescent="0.2">
      <c r="A15" s="35" t="s">
        <v>165</v>
      </c>
      <c r="B15" s="36">
        <v>1000000</v>
      </c>
      <c r="C15"/>
    </row>
    <row r="16" spans="1:3" ht="24.95" customHeight="1" x14ac:dyDescent="0.2">
      <c r="A16" s="35" t="s">
        <v>166</v>
      </c>
      <c r="B16" s="36">
        <v>174435735</v>
      </c>
      <c r="C16"/>
    </row>
    <row r="17" spans="1:3" ht="35.25" customHeight="1" x14ac:dyDescent="0.2">
      <c r="A17" s="35" t="s">
        <v>167</v>
      </c>
      <c r="B17" s="36">
        <v>15000000</v>
      </c>
      <c r="C17"/>
    </row>
    <row r="18" spans="1:3" ht="35.25" customHeight="1" x14ac:dyDescent="0.2">
      <c r="A18" s="35" t="s">
        <v>168</v>
      </c>
      <c r="B18" s="36">
        <v>18000000</v>
      </c>
      <c r="C18"/>
    </row>
    <row r="19" spans="1:3" ht="24.95" customHeight="1" x14ac:dyDescent="0.2">
      <c r="A19" s="35" t="s">
        <v>169</v>
      </c>
      <c r="B19" s="36">
        <v>2000000</v>
      </c>
      <c r="C19"/>
    </row>
    <row r="20" spans="1:3" ht="33" customHeight="1" x14ac:dyDescent="0.2">
      <c r="A20" s="35" t="s">
        <v>170</v>
      </c>
      <c r="B20" s="36">
        <v>6000000</v>
      </c>
      <c r="C20"/>
    </row>
    <row r="21" spans="1:3" ht="37.5" customHeight="1" x14ac:dyDescent="0.2">
      <c r="A21" s="35" t="s">
        <v>171</v>
      </c>
      <c r="B21" s="36">
        <v>4000000</v>
      </c>
      <c r="C21"/>
    </row>
    <row r="22" spans="1:3" ht="24.95" customHeight="1" x14ac:dyDescent="0.2">
      <c r="A22" s="35" t="s">
        <v>172</v>
      </c>
      <c r="B22" s="36">
        <v>4000000</v>
      </c>
      <c r="C22"/>
    </row>
    <row r="23" spans="1:3" ht="33.75" customHeight="1" x14ac:dyDescent="0.2">
      <c r="A23" s="35" t="s">
        <v>173</v>
      </c>
      <c r="B23" s="36">
        <v>6000000</v>
      </c>
      <c r="C23"/>
    </row>
    <row r="24" spans="1:3" ht="24.95" customHeight="1" x14ac:dyDescent="0.25">
      <c r="A24" s="37" t="s">
        <v>174</v>
      </c>
      <c r="B24" s="38">
        <v>49409</v>
      </c>
      <c r="C24"/>
    </row>
    <row r="25" spans="1:3" ht="33" customHeight="1" x14ac:dyDescent="0.2">
      <c r="A25" s="35" t="s">
        <v>175</v>
      </c>
      <c r="B25" s="36">
        <v>49409</v>
      </c>
      <c r="C25"/>
    </row>
    <row r="26" spans="1:3" ht="24.95" customHeight="1" x14ac:dyDescent="0.25">
      <c r="A26" s="37" t="s">
        <v>176</v>
      </c>
      <c r="B26" s="38">
        <v>107422037</v>
      </c>
      <c r="C26"/>
    </row>
    <row r="27" spans="1:3" ht="24.95" customHeight="1" x14ac:dyDescent="0.2">
      <c r="A27" s="35" t="s">
        <v>177</v>
      </c>
      <c r="B27" s="36">
        <v>1108000</v>
      </c>
      <c r="C27"/>
    </row>
    <row r="28" spans="1:3" ht="24.95" customHeight="1" x14ac:dyDescent="0.2">
      <c r="A28" s="35" t="s">
        <v>178</v>
      </c>
      <c r="B28" s="36">
        <v>772324</v>
      </c>
      <c r="C28"/>
    </row>
    <row r="29" spans="1:3" ht="24.95" customHeight="1" x14ac:dyDescent="0.2">
      <c r="A29" s="35" t="s">
        <v>179</v>
      </c>
      <c r="B29" s="36">
        <v>3321914</v>
      </c>
      <c r="C29"/>
    </row>
    <row r="30" spans="1:3" ht="24.95" customHeight="1" x14ac:dyDescent="0.2">
      <c r="A30" s="35" t="s">
        <v>180</v>
      </c>
      <c r="B30" s="36">
        <v>71442462</v>
      </c>
      <c r="C30"/>
    </row>
    <row r="31" spans="1:3" ht="36.75" customHeight="1" x14ac:dyDescent="0.2">
      <c r="A31" s="35" t="s">
        <v>181</v>
      </c>
      <c r="B31" s="36">
        <v>7220054</v>
      </c>
      <c r="C31"/>
    </row>
    <row r="32" spans="1:3" ht="36.75" customHeight="1" x14ac:dyDescent="0.2">
      <c r="A32" s="35" t="s">
        <v>182</v>
      </c>
      <c r="B32" s="36">
        <v>6594156</v>
      </c>
      <c r="C32"/>
    </row>
    <row r="33" spans="1:3" ht="24.95" customHeight="1" x14ac:dyDescent="0.2">
      <c r="A33" s="35" t="s">
        <v>183</v>
      </c>
      <c r="B33" s="36">
        <v>6595853</v>
      </c>
      <c r="C33"/>
    </row>
    <row r="34" spans="1:3" ht="38.25" customHeight="1" x14ac:dyDescent="0.2">
      <c r="A34" s="35" t="s">
        <v>184</v>
      </c>
      <c r="B34" s="36">
        <v>749360</v>
      </c>
      <c r="C34"/>
    </row>
    <row r="35" spans="1:3" ht="33.75" customHeight="1" x14ac:dyDescent="0.2">
      <c r="A35" s="35" t="s">
        <v>185</v>
      </c>
      <c r="B35" s="36">
        <v>9437914</v>
      </c>
      <c r="C35"/>
    </row>
    <row r="36" spans="1:3" ht="24.95" customHeight="1" x14ac:dyDescent="0.2">
      <c r="A36" s="39" t="s">
        <v>186</v>
      </c>
      <c r="B36" s="40">
        <v>180000</v>
      </c>
      <c r="C36"/>
    </row>
    <row r="37" spans="1:3" ht="24.95" customHeight="1" x14ac:dyDescent="0.25">
      <c r="A37" s="37" t="s">
        <v>187</v>
      </c>
      <c r="B37" s="38">
        <v>102144767</v>
      </c>
      <c r="C37"/>
    </row>
    <row r="38" spans="1:3" ht="30" customHeight="1" x14ac:dyDescent="0.2">
      <c r="A38" s="35" t="s">
        <v>188</v>
      </c>
      <c r="B38" s="36">
        <v>50000</v>
      </c>
      <c r="C38"/>
    </row>
    <row r="39" spans="1:3" ht="24.95" customHeight="1" x14ac:dyDescent="0.2">
      <c r="A39" s="35" t="s">
        <v>189</v>
      </c>
      <c r="B39" s="36">
        <v>102094767</v>
      </c>
      <c r="C39"/>
    </row>
    <row r="40" spans="1:3" ht="24.95" customHeight="1" x14ac:dyDescent="0.25">
      <c r="A40" s="37" t="s">
        <v>190</v>
      </c>
      <c r="B40" s="38">
        <v>251200</v>
      </c>
      <c r="C40"/>
    </row>
    <row r="41" spans="1:3" ht="53.25" customHeight="1" x14ac:dyDescent="0.2">
      <c r="A41" s="35" t="s">
        <v>191</v>
      </c>
      <c r="B41" s="36">
        <v>251200</v>
      </c>
      <c r="C41"/>
    </row>
    <row r="42" spans="1:3" ht="36" customHeight="1" x14ac:dyDescent="0.25">
      <c r="A42" s="37" t="s">
        <v>192</v>
      </c>
      <c r="B42" s="38">
        <v>5400000</v>
      </c>
      <c r="C42"/>
    </row>
    <row r="43" spans="1:3" ht="24.95" customHeight="1" x14ac:dyDescent="0.2">
      <c r="A43" s="35" t="s">
        <v>193</v>
      </c>
      <c r="B43" s="36">
        <v>5400000</v>
      </c>
      <c r="C43"/>
    </row>
    <row r="44" spans="1:3" ht="24.95" customHeight="1" x14ac:dyDescent="0.25">
      <c r="A44" s="37" t="s">
        <v>194</v>
      </c>
      <c r="B44" s="38">
        <v>4157799</v>
      </c>
      <c r="C44"/>
    </row>
    <row r="45" spans="1:3" ht="24.95" customHeight="1" x14ac:dyDescent="0.2">
      <c r="A45" s="35" t="s">
        <v>195</v>
      </c>
      <c r="B45" s="36">
        <v>339</v>
      </c>
      <c r="C45"/>
    </row>
    <row r="46" spans="1:3" ht="37.5" customHeight="1" x14ac:dyDescent="0.2">
      <c r="A46" s="35" t="s">
        <v>196</v>
      </c>
      <c r="B46" s="36">
        <v>260000</v>
      </c>
      <c r="C46"/>
    </row>
    <row r="47" spans="1:3" ht="40.5" customHeight="1" x14ac:dyDescent="0.2">
      <c r="A47" s="35" t="s">
        <v>197</v>
      </c>
      <c r="B47" s="36">
        <v>501000</v>
      </c>
      <c r="C47"/>
    </row>
    <row r="48" spans="1:3" ht="48.75" customHeight="1" x14ac:dyDescent="0.2">
      <c r="A48" s="35" t="s">
        <v>198</v>
      </c>
      <c r="B48" s="36">
        <v>3396460</v>
      </c>
      <c r="C48"/>
    </row>
    <row r="49" spans="1:3" ht="24.95" customHeight="1" x14ac:dyDescent="0.25">
      <c r="A49" s="37" t="s">
        <v>199</v>
      </c>
      <c r="B49" s="38">
        <v>57000273</v>
      </c>
      <c r="C49"/>
    </row>
    <row r="50" spans="1:3" ht="24.95" customHeight="1" x14ac:dyDescent="0.2">
      <c r="A50" s="35" t="s">
        <v>166</v>
      </c>
      <c r="B50" s="36">
        <v>21153029</v>
      </c>
      <c r="C50"/>
    </row>
    <row r="51" spans="1:3" ht="24.95" customHeight="1" x14ac:dyDescent="0.2">
      <c r="A51" s="35" t="s">
        <v>200</v>
      </c>
      <c r="B51" s="36">
        <v>24965509</v>
      </c>
      <c r="C51"/>
    </row>
    <row r="52" spans="1:3" ht="24.95" customHeight="1" x14ac:dyDescent="0.2">
      <c r="A52" s="35" t="s">
        <v>201</v>
      </c>
      <c r="B52" s="36">
        <v>10881735</v>
      </c>
      <c r="C52"/>
    </row>
    <row r="53" spans="1:3" ht="24.95" customHeight="1" x14ac:dyDescent="0.25">
      <c r="A53" s="37" t="s">
        <v>202</v>
      </c>
      <c r="B53" s="38">
        <v>388859820</v>
      </c>
      <c r="C53"/>
    </row>
    <row r="54" spans="1:3" ht="24.95" customHeight="1" x14ac:dyDescent="0.2">
      <c r="A54" s="35" t="s">
        <v>166</v>
      </c>
      <c r="B54" s="36">
        <v>226907856</v>
      </c>
      <c r="C54"/>
    </row>
    <row r="55" spans="1:3" ht="24.95" customHeight="1" x14ac:dyDescent="0.2">
      <c r="A55" s="35" t="s">
        <v>200</v>
      </c>
      <c r="B55" s="36">
        <v>6180000</v>
      </c>
      <c r="C55"/>
    </row>
    <row r="56" spans="1:3" ht="24.95" customHeight="1" x14ac:dyDescent="0.2">
      <c r="A56" s="35" t="s">
        <v>169</v>
      </c>
      <c r="B56" s="36">
        <v>11500000</v>
      </c>
      <c r="C56"/>
    </row>
    <row r="57" spans="1:3" ht="39" customHeight="1" x14ac:dyDescent="0.2">
      <c r="A57" s="35" t="s">
        <v>203</v>
      </c>
      <c r="B57" s="36">
        <v>3500000</v>
      </c>
      <c r="C57"/>
    </row>
    <row r="58" spans="1:3" ht="24.95" customHeight="1" x14ac:dyDescent="0.2">
      <c r="A58" s="35" t="s">
        <v>204</v>
      </c>
      <c r="B58" s="36">
        <v>30000000</v>
      </c>
      <c r="C58"/>
    </row>
    <row r="59" spans="1:3" ht="35.25" customHeight="1" x14ac:dyDescent="0.2">
      <c r="A59" s="35" t="s">
        <v>205</v>
      </c>
      <c r="B59" s="36">
        <v>97771964</v>
      </c>
      <c r="C59"/>
    </row>
    <row r="60" spans="1:3" ht="24.95" customHeight="1" x14ac:dyDescent="0.2">
      <c r="A60" s="35" t="s">
        <v>206</v>
      </c>
      <c r="B60" s="36">
        <v>4500000</v>
      </c>
      <c r="C60"/>
    </row>
    <row r="61" spans="1:3" ht="34.5" customHeight="1" x14ac:dyDescent="0.2">
      <c r="A61" s="35" t="s">
        <v>207</v>
      </c>
      <c r="B61" s="36">
        <v>4500000</v>
      </c>
      <c r="C61"/>
    </row>
    <row r="62" spans="1:3" ht="36.75" customHeight="1" x14ac:dyDescent="0.2">
      <c r="A62" s="39" t="s">
        <v>171</v>
      </c>
      <c r="B62" s="40">
        <v>4000000</v>
      </c>
      <c r="C62"/>
    </row>
    <row r="63" spans="1:3" ht="24.95" customHeight="1" x14ac:dyDescent="0.25">
      <c r="A63" s="37" t="s">
        <v>208</v>
      </c>
      <c r="B63" s="38">
        <v>63296938</v>
      </c>
      <c r="C63"/>
    </row>
    <row r="64" spans="1:3" ht="24.95" customHeight="1" x14ac:dyDescent="0.2">
      <c r="A64" s="35" t="s">
        <v>209</v>
      </c>
      <c r="B64" s="36">
        <v>20000000</v>
      </c>
      <c r="C64"/>
    </row>
    <row r="65" spans="1:4" ht="24.95" customHeight="1" x14ac:dyDescent="0.2">
      <c r="A65" s="35" t="s">
        <v>210</v>
      </c>
      <c r="B65" s="36">
        <v>23637247</v>
      </c>
      <c r="C65"/>
    </row>
    <row r="66" spans="1:4" ht="24.95" customHeight="1" x14ac:dyDescent="0.2">
      <c r="A66" s="35" t="s">
        <v>211</v>
      </c>
      <c r="B66" s="36">
        <v>16273269</v>
      </c>
      <c r="C66"/>
    </row>
    <row r="67" spans="1:4" ht="24.95" customHeight="1" x14ac:dyDescent="0.2">
      <c r="A67" s="35" t="s">
        <v>212</v>
      </c>
      <c r="B67" s="36">
        <v>3386422</v>
      </c>
      <c r="C67"/>
    </row>
    <row r="68" spans="1:4" ht="24.95" customHeight="1" x14ac:dyDescent="0.25">
      <c r="A68" s="37" t="s">
        <v>213</v>
      </c>
      <c r="B68" s="38">
        <v>22000000</v>
      </c>
      <c r="C68"/>
    </row>
    <row r="69" spans="1:4" ht="24.95" customHeight="1" x14ac:dyDescent="0.2">
      <c r="A69" s="35" t="s">
        <v>214</v>
      </c>
      <c r="B69" s="36">
        <v>22000000</v>
      </c>
      <c r="C69"/>
    </row>
    <row r="70" spans="1:4" ht="24.95" customHeight="1" x14ac:dyDescent="0.25">
      <c r="A70" s="37" t="s">
        <v>215</v>
      </c>
      <c r="B70" s="38">
        <v>899039761</v>
      </c>
      <c r="C70"/>
    </row>
    <row r="71" spans="1:4" ht="24.95" customHeight="1" x14ac:dyDescent="0.2">
      <c r="A71" s="35" t="s">
        <v>216</v>
      </c>
      <c r="B71" s="36">
        <v>899039761</v>
      </c>
      <c r="C71"/>
    </row>
    <row r="72" spans="1:4" ht="3" customHeight="1" thickBot="1" x14ac:dyDescent="0.25">
      <c r="A72" s="16"/>
      <c r="B72" s="17"/>
      <c r="C72"/>
    </row>
    <row r="73" spans="1:4" ht="16.5" thickTop="1" thickBot="1" x14ac:dyDescent="0.25">
      <c r="A73" s="19" t="s">
        <v>54</v>
      </c>
      <c r="B73" s="22">
        <v>1884457739</v>
      </c>
      <c r="C73" s="6"/>
      <c r="D73" s="13"/>
    </row>
    <row r="74" spans="1:4" ht="16.5" thickTop="1" x14ac:dyDescent="0.2">
      <c r="A74" s="12"/>
      <c r="B74"/>
      <c r="C74"/>
    </row>
    <row r="75" spans="1:4" x14ac:dyDescent="0.2">
      <c r="A75" s="14"/>
      <c r="B75" s="6"/>
      <c r="C75"/>
    </row>
    <row r="76" spans="1:4" x14ac:dyDescent="0.2">
      <c r="B76" s="6"/>
      <c r="C76"/>
    </row>
    <row r="77" spans="1:4" x14ac:dyDescent="0.2">
      <c r="B77"/>
      <c r="C77"/>
    </row>
    <row r="78" spans="1:4" x14ac:dyDescent="0.2">
      <c r="B78"/>
      <c r="C78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3" bottom="0.35433070866141736" header="0.26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13</vt:i4>
      </vt:variant>
    </vt:vector>
  </HeadingPairs>
  <TitlesOfParts>
    <vt:vector size="21" baseType="lpstr">
      <vt:lpstr>CONAC 35 A</vt:lpstr>
      <vt:lpstr>CONAC 35 B</vt:lpstr>
      <vt:lpstr>CONAC 35C R</vt:lpstr>
      <vt:lpstr>CONAC 35 C E</vt:lpstr>
      <vt:lpstr>CONAC 35 C S</vt:lpstr>
      <vt:lpstr>CONAC 35 D</vt:lpstr>
      <vt:lpstr>CONAC 35 E</vt:lpstr>
      <vt:lpstr>CONAC 35 F</vt:lpstr>
      <vt:lpstr>'CONAC 35 A'!Área_de_impresión</vt:lpstr>
      <vt:lpstr>'CONAC 35 B'!Área_de_impresión</vt:lpstr>
      <vt:lpstr>'CONAC 35 C E'!Área_de_impresión</vt:lpstr>
      <vt:lpstr>'CONAC 35 C S'!Área_de_impresión</vt:lpstr>
      <vt:lpstr>'CONAC 35 D'!Área_de_impresión</vt:lpstr>
      <vt:lpstr>'CONAC 35 E'!Área_de_impresión</vt:lpstr>
      <vt:lpstr>'CONAC 35 F'!Área_de_impresión</vt:lpstr>
      <vt:lpstr>'CONAC 35C R'!Área_de_impresión</vt:lpstr>
      <vt:lpstr>'CONAC 35 A'!Títulos_a_imprimir</vt:lpstr>
      <vt:lpstr>'CONAC 35 D'!Títulos_a_imprimir</vt:lpstr>
      <vt:lpstr>'CONAC 35 E'!Títulos_a_imprimir</vt:lpstr>
      <vt:lpstr>'CONAC 35 F'!Títulos_a_imprimir</vt:lpstr>
      <vt:lpstr>'CONAC 35C 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maria.santillan</cp:lastModifiedBy>
  <cp:lastPrinted>2021-11-16T21:29:55Z</cp:lastPrinted>
  <dcterms:created xsi:type="dcterms:W3CDTF">2021-11-13T20:23:30Z</dcterms:created>
  <dcterms:modified xsi:type="dcterms:W3CDTF">2021-11-27T22:34:37Z</dcterms:modified>
</cp:coreProperties>
</file>